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8295" activeTab="2"/>
  </bookViews>
  <sheets>
    <sheet name="Титул. аркуш " sheetId="1" r:id="rId1"/>
    <sheet name="зміст " sheetId="2" r:id="rId2"/>
    <sheet name="Р1 за формою ПЗ" sheetId="3" r:id="rId3"/>
    <sheet name="Р2 за видами судочинства" sheetId="4" r:id="rId4"/>
    <sheet name="Розділ 3 П " sheetId="5" r:id="rId5"/>
    <sheet name="Р 4 К" sheetId="6" r:id="rId6"/>
    <sheet name="Р 5 Кас " sheetId="7" r:id="rId7"/>
    <sheet name="Р 5.1 ККС " sheetId="8" r:id="rId8"/>
    <sheet name="Р.6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5">'Р 4 К'!$4:$5</definedName>
    <definedName name="_xlnm.Print_Titles" localSheetId="6">'Р 5 Кас '!$3:$4</definedName>
    <definedName name="_xlnm.Print_Titles" localSheetId="7">'Р 5.1 ККС '!$3:$4</definedName>
    <definedName name="_xlnm.Print_Titles" localSheetId="8">'Р.6'!$3:$4</definedName>
    <definedName name="_xlnm.Print_Area" localSheetId="1">'зміст '!$A$1:$K$14</definedName>
    <definedName name="_xlnm.Print_Area" localSheetId="5">'Р 4 К'!$A$1:$S$10</definedName>
    <definedName name="_xlnm.Print_Area" localSheetId="6">'Р 5 Кас '!$A$1:$U$68</definedName>
    <definedName name="_xlnm.Print_Area" localSheetId="7">'Р 5.1 ККС '!$A$1:$L$28</definedName>
    <definedName name="_xlnm.Print_Area" localSheetId="8">'Р.6'!$A$1:$F$24</definedName>
    <definedName name="_xlnm.Print_Area" localSheetId="2">'Р1 за формою ПЗ'!$A$1:$N$31</definedName>
    <definedName name="_xlnm.Print_Area" localSheetId="3">'Р2 за видами судочинства'!$A$1:$L$33</definedName>
    <definedName name="_xlnm.Print_Area" localSheetId="4">'Розділ 3 П '!$A$1:$P$11</definedName>
    <definedName name="_xlnm.Print_Area" localSheetId="0">'Титул. аркуш '!$A$1:$L$17</definedName>
  </definedNames>
  <calcPr fullCalcOnLoad="1"/>
</workbook>
</file>

<file path=xl/sharedStrings.xml><?xml version="1.0" encoding="utf-8"?>
<sst xmlns="http://schemas.openxmlformats.org/spreadsheetml/2006/main" count="335" uniqueCount="273">
  <si>
    <t>Найменування показника</t>
  </si>
  <si>
    <t>залишено без розгляду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</si>
  <si>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</si>
  <si>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</si>
  <si>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</si>
  <si>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</si>
  <si>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</si>
  <si>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інстанції, у тому числі за встановленою підсудністю</t>
  </si>
  <si>
    <t>Розділ 1.</t>
  </si>
  <si>
    <t>Розділ 3.</t>
  </si>
  <si>
    <t>Розділ 4.</t>
  </si>
  <si>
    <t>Розділ 2.</t>
  </si>
  <si>
    <t xml:space="preserve">з ухваленням нового рішення </t>
  </si>
  <si>
    <t>Результативність  здійснення правосуддя за формою процесуального звернення та видами судочинства</t>
  </si>
  <si>
    <t xml:space="preserve">заяв про перегляд судових рішень за нововиявленими обставинами </t>
  </si>
  <si>
    <t xml:space="preserve">заяв про перегляд судових рішень за виключними обставинами </t>
  </si>
  <si>
    <r>
      <t>Перебувало на розгляді упродовж періоду (усього),</t>
    </r>
    <r>
      <rPr>
        <i/>
        <sz val="18"/>
        <rFont val="Roboto Condensed Light"/>
        <family val="0"/>
      </rPr>
      <t xml:space="preserve"> 
</t>
    </r>
    <r>
      <rPr>
        <sz val="18"/>
        <rFont val="Roboto Condensed Light"/>
        <family val="0"/>
      </rPr>
      <t>з них:</t>
    </r>
  </si>
  <si>
    <t>Кількість постановлених окремих ухвал</t>
  </si>
  <si>
    <t>не  розглянуто на початок періоду</t>
  </si>
  <si>
    <t>Розділ 2. Результативність  здійснення правосуддя за формою процесуального звернення та видами судочинства</t>
  </si>
  <si>
    <t>Кількість справ, що повернуто до касаційних судів у складі Верховного Суду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</si>
  <si>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</si>
  <si>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</si>
  <si>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Загальні показники здійснення правосуддя </t>
  </si>
  <si>
    <t xml:space="preserve">Додаткові  показники здійснення правосуддя </t>
  </si>
  <si>
    <t>повернуто</t>
  </si>
  <si>
    <r>
      <t xml:space="preserve">апеляційних скарг та справ </t>
    </r>
  </si>
  <si>
    <t xml:space="preserve">Результативність здійснення правосуддя на підставі апеляційних скарг і справ </t>
  </si>
  <si>
    <t>Розділ 5.</t>
  </si>
  <si>
    <t xml:space="preserve">Результативність  здійснення правосуддя на підставі касаційних скарг і справ </t>
  </si>
  <si>
    <t xml:space="preserve">Звільнено осіб з-під варти за результатами перегляду судових рішень судом касаційної інстанції </t>
  </si>
  <si>
    <t>Кількість скасованих рішень суду за нововиявленими обставинами</t>
  </si>
  <si>
    <t xml:space="preserve">Кількість скасованих рішень суду за виключними обставинами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</si>
  <si>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</si>
  <si>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</si>
  <si>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у зразкових справах</t>
  </si>
  <si>
    <t xml:space="preserve">цивільного судочинства </t>
  </si>
  <si>
    <t>кримінального судочинства</t>
  </si>
  <si>
    <t>господарського судочинства</t>
  </si>
  <si>
    <t xml:space="preserve">Передано справ на розгляд до Великої Палати Верховного Суду  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</si>
  <si>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</si>
  <si>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</si>
  <si>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із залишенням в силі рішення суду першої інстанції </t>
  </si>
  <si>
    <t xml:space="preserve">Не розглянуто на кінець періоду </t>
  </si>
  <si>
    <t>Категорії судових справ</t>
  </si>
  <si>
    <t>№ рядка</t>
  </si>
  <si>
    <t>Форма процесуального звернення</t>
  </si>
  <si>
    <t>Не розглянуто на кінець періоду</t>
  </si>
  <si>
    <t>подання/клопотання про визначення підсудності справи</t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</si>
  <si>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</si>
  <si>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 xml:space="preserve">
повернуто</t>
  </si>
  <si>
    <t>1960 року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</si>
  <si>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</si>
  <si>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</si>
  <si>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</si>
  <si>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</si>
  <si>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</si>
  <si>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</si>
  <si>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</si>
  <si>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</si>
  <si>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</si>
  <si>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</si>
  <si>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</si>
  <si>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</si>
  <si>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</si>
  <si>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</si>
  <si>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</si>
  <si>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правосуддя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</si>
  <si>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</si>
  <si>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</si>
  <si>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Кількість справ, що надійшли з касаційних судів на розгляд до Великої Палати Верховного Суду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</si>
  <si>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</si>
  <si>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t>Види судочинства</t>
  </si>
  <si>
    <t>Зміст звіту за формою № 1-ВС</t>
  </si>
  <si>
    <t>Терміни формування</t>
  </si>
  <si>
    <t xml:space="preserve"> Респондент: </t>
  </si>
  <si>
    <r>
      <t>Перебувало на розгляді упродовж періоду (усього),</t>
    </r>
    <r>
      <rPr>
        <i/>
        <sz val="19"/>
        <rFont val="Roboto Condensed Light"/>
        <family val="0"/>
      </rPr>
      <t xml:space="preserve"> 
</t>
    </r>
    <r>
      <rPr>
        <sz val="19"/>
        <rFont val="Roboto Condensed Light"/>
        <family val="0"/>
      </rPr>
      <t>з них:</t>
    </r>
  </si>
  <si>
    <r>
      <t xml:space="preserve">господарського судочинства (усього), 
</t>
    </r>
    <r>
      <rPr>
        <sz val="24"/>
        <rFont val="Roboto Condensed Light"/>
        <family val="0"/>
      </rPr>
      <t>з них:</t>
    </r>
  </si>
  <si>
    <r>
      <t xml:space="preserve">кримінального судочинства (усього),
 </t>
    </r>
    <r>
      <rPr>
        <sz val="24"/>
        <rFont val="Roboto Condensed Light"/>
        <family val="0"/>
      </rPr>
      <t>з них:</t>
    </r>
  </si>
  <si>
    <r>
      <t xml:space="preserve">цивільного судочинства (усього), 
</t>
    </r>
    <r>
      <rPr>
        <sz val="24"/>
        <rFont val="Roboto Condensed Light"/>
        <family val="0"/>
      </rPr>
      <t>з них:</t>
    </r>
  </si>
  <si>
    <t>із закриттям провадження у справі/
залишенням заяви без розгляду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</si>
  <si>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</si>
  <si>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</si>
  <si>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r>
      <t xml:space="preserve">2001 року (усього), 
</t>
    </r>
    <r>
      <rPr>
        <i/>
        <sz val="18"/>
        <rFont val="Roboto Condensed Light"/>
        <family val="0"/>
      </rPr>
      <t>з них за злочини:</t>
    </r>
  </si>
  <si>
    <t>відмовлено у відкритті провадження/ у задоволенні подання</t>
  </si>
  <si>
    <t>Загальна кількість</t>
  </si>
  <si>
    <t>інші рішення у справах</t>
  </si>
  <si>
    <r>
      <rPr>
        <b/>
        <sz val="18"/>
        <rFont val="Roboto Condensed Light"/>
        <family val="0"/>
      </rPr>
      <t xml:space="preserve">Розглянуто (усього), </t>
    </r>
    <r>
      <rPr>
        <sz val="18"/>
        <rFont val="Roboto Condensed Light"/>
        <family val="0"/>
      </rPr>
      <t xml:space="preserve">
з них:</t>
    </r>
  </si>
  <si>
    <t>заяв/клопотань/подань про визначення  підсудності</t>
  </si>
  <si>
    <t>касаційні скарги і справи</t>
  </si>
  <si>
    <t>ЗВІТ ПРО ЗДІЙСНЕННЯ ПРАВОСУДДЯ ВЕРХОВНИМ СУДОМ</t>
  </si>
  <si>
    <t>9</t>
  </si>
  <si>
    <t xml:space="preserve">№ рядка </t>
  </si>
  <si>
    <t xml:space="preserve"> першої інстанції </t>
  </si>
  <si>
    <t>відмовлено у відкритті   провадження</t>
  </si>
  <si>
    <r>
      <t xml:space="preserve">адміністративного судочинства (усього),
</t>
    </r>
    <r>
      <rPr>
        <sz val="22"/>
        <rFont val="Roboto Condensed Light"/>
        <family val="0"/>
      </rPr>
      <t>з них:</t>
    </r>
  </si>
  <si>
    <t>у справах про адміністративні правопорушення (ст. 185-3 КпАП)</t>
  </si>
  <si>
    <t>адміністративного судочинства</t>
  </si>
  <si>
    <t>позовних заяв/справ</t>
  </si>
  <si>
    <t>Кількість окремих думок</t>
  </si>
  <si>
    <t xml:space="preserve">Розділ 3. Результативність здійснення правосуддя на підставі апеляційних скарг і справ </t>
  </si>
  <si>
    <t xml:space="preserve">Розділ 4. Результативність  здійснення правосуддя на підставі касаційних скарг і справ </t>
  </si>
  <si>
    <t>розглянуто по суті/ здійснено апеляційний/ касаційний перегляд/ перегляд за заявою</t>
  </si>
  <si>
    <t xml:space="preserve">закрито провадження в адміністративній справі/
апеляційне провадження/
касаційне провадження </t>
  </si>
  <si>
    <t>розглянуто по суті/ здійснено апеляційний/ касаційний перегляд/ перегляд за заявою/інші рішення у справах</t>
  </si>
  <si>
    <r>
      <t xml:space="preserve">Розглянуто (усього), 
</t>
    </r>
    <r>
      <rPr>
        <sz val="19"/>
        <rFont val="Roboto Condensed Light"/>
        <family val="0"/>
      </rPr>
      <t>з них:</t>
    </r>
  </si>
  <si>
    <t>Результативність  здійснення касаційного перегляду за кількістю осіб у кримінальному судочинстві</t>
  </si>
  <si>
    <t xml:space="preserve">Довідка до розділу 1. </t>
  </si>
  <si>
    <t>Результативність  здійснення правосуддя на підставі касаційних скарг і справ за видами судочинства та категоріями судових справ</t>
  </si>
  <si>
    <t>скарг на рішення Вищої ради правосуддя, ухвалених за результатами розгляду скарг на рішення її Дисциплінарної палати</t>
  </si>
  <si>
    <t xml:space="preserve">касаційних скарг та справ </t>
  </si>
  <si>
    <t>подань у зразкових справах (з р. 3)</t>
  </si>
  <si>
    <t>Відмовлено у відкритті касаційного провадження на підставі п. 5 ч. 1 ст. 333 КАС України/ ч. 2 ст. 293 ГПК України/ п. 5 ч. 2 ст. 394 ЦПК України</t>
  </si>
  <si>
    <t>Форма № 1-ВС   с. 4</t>
  </si>
  <si>
    <t>апеляційні скарги у справах про адміністративні правопорушення (ст. 185-3 КпАП)</t>
  </si>
  <si>
    <r>
      <t>адміністративного судочинства (усього)</t>
    </r>
    <r>
      <rPr>
        <sz val="24"/>
        <rFont val="Roboto Condensed Light"/>
        <family val="0"/>
      </rPr>
      <t>, 
з них:</t>
    </r>
  </si>
  <si>
    <t>Форма № 1-ВС   с. 5</t>
  </si>
  <si>
    <t>закрито апеляційне провадження/ визнано нечинним судове рішення та закрито провадження у справі</t>
  </si>
  <si>
    <t>скаргу задоволено  та судове рішення змінено</t>
  </si>
  <si>
    <t>скаргу задоволено та судове рішення скасовано (усього), 
у тому числі:</t>
  </si>
  <si>
    <t>Форма № 1-ВС   с. 6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</si>
  <si>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</si>
  <si>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</si>
  <si>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r>
      <t xml:space="preserve">Загальна кількість касаційних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</si>
  <si>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 xml:space="preserve">Загальна кількість апеляційних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</si>
  <si>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>Загальна кількість процесуальних звернень до суду</t>
    </r>
    <r>
      <rPr>
        <sz val="24"/>
        <rFont val="Roboto Condensed Light"/>
        <family val="0"/>
      </rPr>
      <t>,
 у тому числі в порядку:</t>
    </r>
  </si>
  <si>
    <t>Форма № 1-ВС   с. 9</t>
  </si>
  <si>
    <t>Розділ 5.1. Результативність  здійснення касаційного перегляду за кількістю осіб у кримінальному судочинстві</t>
  </si>
  <si>
    <t xml:space="preserve"> апеляційної інстанції </t>
  </si>
  <si>
    <t>проти статевої свободи та статевої недоторканості особи</t>
  </si>
  <si>
    <r>
      <t>(ст. 109–114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</si>
  <si>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115–145)</t>
  </si>
  <si>
    <t>(ст. 146–151)</t>
  </si>
  <si>
    <t>(ст. 152–156)</t>
  </si>
  <si>
    <t>(ст. 157–184)</t>
  </si>
  <si>
    <t>(ст. 185–198)</t>
  </si>
  <si>
    <t>(ст. 199–233)</t>
  </si>
  <si>
    <t>(ст. 236–254)</t>
  </si>
  <si>
    <r>
      <t>(ст. 255–270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</si>
  <si>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271–275)</t>
  </si>
  <si>
    <t>(ст. 276–292)</t>
  </si>
  <si>
    <t>(ст. 293–304)</t>
  </si>
  <si>
    <t>(ст. 305–327)</t>
  </si>
  <si>
    <t>(ст. 328-337)</t>
  </si>
  <si>
    <t>(ст. 338–360)</t>
  </si>
  <si>
    <r>
      <t>(ст.  361–363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</si>
  <si>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364–370)</t>
  </si>
  <si>
    <r>
      <t>(ст. 371–400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</si>
  <si>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 402–435)</t>
  </si>
  <si>
    <t>(ст. 436–447)</t>
  </si>
  <si>
    <t xml:space="preserve">7–8 </t>
  </si>
  <si>
    <t xml:space="preserve"> Юридична адреса: вул. П. Орлика, 8, м. Київ, 01043</t>
  </si>
  <si>
    <t>у задоволенні скарги відмовлено та залишено судове рішення без змін</t>
  </si>
  <si>
    <t xml:space="preserve">у задоволенні скарги відмовлено   та судове рішення залишено без змін             </t>
  </si>
  <si>
    <t xml:space="preserve">у задоволенні скарги відмовлено  та судове рішення  залишено без змін             </t>
  </si>
  <si>
    <r>
      <rPr>
        <i/>
        <sz val="20"/>
        <rFont val="Roboto Condensed Light"/>
        <family val="0"/>
      </rPr>
      <t>скаргу задоволено  та судове рішення скасовано  (усього),</t>
    </r>
    <r>
      <rPr>
        <sz val="20"/>
        <rFont val="Roboto Condensed Light"/>
        <family val="0"/>
      </rPr>
      <t xml:space="preserve">
у тому числі:</t>
    </r>
  </si>
  <si>
    <t>закрито провадження</t>
  </si>
  <si>
    <t>закрито касаційне провадження</t>
  </si>
  <si>
    <t xml:space="preserve">із закриттям провадження </t>
  </si>
  <si>
    <t>Розділ 5.1.</t>
  </si>
  <si>
    <t>Адміністративне судочинство</t>
  </si>
  <si>
    <t>Кримінальне судочинство</t>
  </si>
  <si>
    <t>Цивільне судочинство</t>
  </si>
  <si>
    <t>Форма № 1-ВС   с.3</t>
  </si>
  <si>
    <r>
      <rPr>
        <b/>
        <i/>
        <sz val="16"/>
        <rFont val="Roboto Condensed Light"/>
        <family val="0"/>
      </rPr>
      <t xml:space="preserve">Кількість справ, у яких задоволено позовні вимоги/скаргу/заяву/змінено чи скасовано судові рішення
</t>
    </r>
    <r>
      <rPr>
        <sz val="16"/>
        <rFont val="Roboto Condensed Light"/>
        <family val="0"/>
      </rPr>
      <t>(з гр.  9)</t>
    </r>
  </si>
  <si>
    <t>подання про визначення підсудності справи</t>
  </si>
  <si>
    <t>позовні заяв і справ</t>
  </si>
  <si>
    <t>скарги на рішення Вищої ради правосуддя, ухвалених за результатами розгляду скарг на рішення її Дисциплінарної палати</t>
  </si>
  <si>
    <t xml:space="preserve">апеляційні скарг в адміністративних справах </t>
  </si>
  <si>
    <t>касаційні скарг і справ</t>
  </si>
  <si>
    <t xml:space="preserve">заяви про перегляд судових рішень за нововиявленими обставинами </t>
  </si>
  <si>
    <t xml:space="preserve">заяви про перегляд судових рішень за виключними обставинами </t>
  </si>
  <si>
    <t>подання у зразкових справах ( з р. 4)</t>
  </si>
  <si>
    <t xml:space="preserve">апеляційні скарги і справ </t>
  </si>
  <si>
    <t>касаційні скарги і справ</t>
  </si>
  <si>
    <t xml:space="preserve">заяви  про перегляд судових рішень за виключними обставинами  </t>
  </si>
  <si>
    <t xml:space="preserve">апеляційні скарги </t>
  </si>
  <si>
    <t>касаційні скарги</t>
  </si>
  <si>
    <r>
      <t xml:space="preserve">Загальна кількість судових рішень, переглянутих у касаційному порядку,
</t>
    </r>
    <r>
      <rPr>
        <i/>
        <sz val="20"/>
        <rFont val="Roboto Condensed Light"/>
        <family val="0"/>
      </rPr>
      <t>у тому числі</t>
    </r>
    <r>
      <rPr>
        <b/>
        <sz val="20"/>
        <rFont val="Roboto Condensed Light"/>
        <family val="0"/>
      </rPr>
      <t xml:space="preserve">: </t>
    </r>
  </si>
  <si>
    <r>
      <t xml:space="preserve">з направленням справи на новий розгляд  / призначенням нового розгляду, 
</t>
    </r>
    <r>
      <rPr>
        <i/>
        <sz val="20"/>
        <rFont val="Roboto Condensed Light"/>
        <family val="0"/>
      </rPr>
      <t>у тому числі до суду:</t>
    </r>
  </si>
  <si>
    <t>у сфері охорони державної таємниці, недоторканності державних кордонів, забезпечення призову та мобілізації</t>
  </si>
  <si>
    <r>
      <rPr>
        <b/>
        <i/>
        <sz val="18"/>
        <rFont val="Roboto Condensed Light"/>
        <family val="0"/>
      </rPr>
      <t>Кількість осіб, щодо яких в касаційному порядку переглянуто рішення суду (усього)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
</t>
    </r>
    <r>
      <rPr>
        <sz val="18"/>
        <rFont val="Roboto Condensed Light"/>
        <family val="0"/>
      </rPr>
      <t>у тому числі за Кримінальними кодексами України:</t>
    </r>
  </si>
  <si>
    <t>з направленням на новий розгляд</t>
  </si>
  <si>
    <t>за апеляційними скаргами у зразкових справах (з р. 5)</t>
  </si>
  <si>
    <r>
      <rPr>
        <b/>
        <sz val="20"/>
        <rFont val="Roboto Condensed Light"/>
        <family val="0"/>
      </rPr>
      <t>Загальна кількість процесуальних звернень та справ</t>
    </r>
    <r>
      <rPr>
        <sz val="20"/>
        <rFont val="Roboto Condensed Light"/>
        <family val="0"/>
      </rPr>
      <t>, 
у тому числі:</t>
    </r>
  </si>
  <si>
    <t>апеляційні скарги у зразкових справах (з р. 7)</t>
  </si>
  <si>
    <t>Кількість розглянутих справ в судовому засіданні в режимі відеоконференції</t>
  </si>
  <si>
    <t>Розділ 6.</t>
  </si>
  <si>
    <t xml:space="preserve">Результативність  здійснення правосуддя у касаційному порядку </t>
  </si>
  <si>
    <t xml:space="preserve">судовими палатами та об'єднаною палатою </t>
  </si>
  <si>
    <t>Форма № 1-ВС с.10</t>
  </si>
  <si>
    <t xml:space="preserve">Розділ 6.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</si>
  <si>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</si>
  <si>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</si>
  <si>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</si>
  <si>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</si>
  <si>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</si>
  <si>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</si>
  <si>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</si>
  <si>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</si>
  <si>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</si>
  <si>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</si>
  <si>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</si>
  <si>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</si>
  <si>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Керівник департаменту аналітичної та правової роботи</t>
  </si>
  <si>
    <t>Расім БАБАНЛИ</t>
  </si>
  <si>
    <t>(підпис)</t>
  </si>
  <si>
    <t>Начальник відділу аналізу судової статистики Верховного Суду
департаменту аналітичної та правової роботи</t>
  </si>
  <si>
    <t>піврічна, річна      
(паперова, електронна)</t>
  </si>
  <si>
    <r>
      <rPr>
        <b/>
        <sz val="14"/>
        <rFont val="Roboto Condensed Light"/>
        <family val="0"/>
      </rPr>
      <t>за 2021 рік</t>
    </r>
    <r>
      <rPr>
        <sz val="14"/>
        <rFont val="Roboto Condensed Light"/>
        <family val="0"/>
      </rPr>
      <t xml:space="preserve">
(період)</t>
    </r>
  </si>
  <si>
    <t>20 січня 2022 року</t>
  </si>
  <si>
    <t>Форма № 1-ВС   с. 7</t>
  </si>
  <si>
    <t>Розділ 5. Результативність  здійснення правосуддя на підставі касаційних скарг і справ за видами 
судочинства та категоріями судових справ</t>
  </si>
  <si>
    <t>Перебувало на розгляді (усього),
з них:</t>
  </si>
  <si>
    <t>Розглянуто
(усього),
з них:</t>
  </si>
  <si>
    <t>скаргу задоволено та судове рішення скасовано (усього),
у тому числі:</t>
  </si>
  <si>
    <t xml:space="preserve">з направленням на новий розгляд </t>
  </si>
  <si>
    <t xml:space="preserve">Загальна кількість справ, 
у тому числі:
</t>
  </si>
  <si>
    <t>Загальна кількість справ адміністративного судочинства, 
з них справи: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</si>
  <si>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</si>
  <si>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</si>
  <si>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</si>
  <si>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</t>
  </si>
  <si>
    <t>щодо примусового виконання судових рішень і рішень інших органів</t>
  </si>
  <si>
    <t>що виникають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</si>
  <si>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</si>
  <si>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</si>
  <si>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</si>
  <si>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</si>
  <si>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</si>
  <si>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</si>
  <si>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</si>
  <si>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інші справи</t>
  </si>
  <si>
    <t>Загальна кількість справ господарського судочинства, 
із них справи стосовно:</t>
  </si>
  <si>
    <t>укладення, зміни, розірвання, виконання договорів (правочинів) та визнання їх недійсними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</si>
  <si>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</si>
  <si>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</si>
  <si>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</si>
  <si>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</si>
  <si>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</si>
  <si>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</si>
  <si>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</si>
  <si>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</si>
  <si>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про банкрутство</t>
  </si>
  <si>
    <t>інших справ</t>
  </si>
  <si>
    <t xml:space="preserve">Загальна кількість справ кримінального судочинства </t>
  </si>
  <si>
    <t>Загальна кількість справ цивільного судочинства, 
з них справи: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</si>
  <si>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</si>
  <si>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</si>
  <si>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</si>
  <si>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</si>
  <si>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</si>
  <si>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</si>
  <si>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</si>
  <si>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</si>
  <si>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</si>
  <si>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</si>
  <si>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</si>
  <si>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</si>
  <si>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</si>
  <si>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</si>
  <si>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</si>
  <si>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</si>
  <si>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</si>
  <si>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</si>
  <si>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</si>
  <si>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
до  20 числа місяця,  що настає за звітним періодом
</t>
  </si>
  <si>
    <t>Олена ТИМЧЕНКО</t>
  </si>
  <si>
    <r>
      <t xml:space="preserve">Повернуто об'єднаною палатою або Великою Палатою (усього), 
</t>
    </r>
    <r>
      <rPr>
        <sz val="22"/>
        <rFont val="Roboto Condensed Light"/>
        <family val="0"/>
      </rPr>
      <t>у тому числі:</t>
    </r>
  </si>
  <si>
    <t xml:space="preserve">Форма № 1-ВС
</t>
  </si>
  <si>
    <r>
      <t xml:space="preserve">Найменування: </t>
    </r>
    <r>
      <rPr>
        <b/>
        <sz val="14"/>
        <rFont val="Roboto Condensed Light"/>
        <family val="0"/>
      </rPr>
      <t xml:space="preserve">Верховний Суд </t>
    </r>
  </si>
  <si>
    <r>
      <t xml:space="preserve">ЗАТВЕРДЖЕНО
Наказ керівника апарату Верховного Суду
25.06.2018 № 91-ОД
</t>
    </r>
    <r>
      <rPr>
        <sz val="11"/>
        <rFont val="Roboto Condensed Light"/>
        <family val="0"/>
      </rPr>
      <t>(У редакції наказу керівника апарату від 10.07.2020 № 85)</t>
    </r>
    <r>
      <rPr>
        <sz val="12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
</t>
    </r>
  </si>
  <si>
    <t xml:space="preserve">Господарське судочинство 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</si>
</sst>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/mm/yy"/>
    <numFmt numFmtId="197" formatCode="dd\.mmmm\.yy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\ &quot;DM&quot;;\-#,##0\ &quot;DM&quot;"/>
    <numFmt numFmtId="213" formatCode="#,##0\ &quot;DM&quot;;[Red]\-#,##0\ &quot;DM&quot;"/>
    <numFmt numFmtId="214" formatCode="#,##0.00\ &quot;DM&quot;;\-#,##0.00\ &quot;DM&quot;"/>
    <numFmt numFmtId="215" formatCode="#,##0.00\ &quot;DM&quot;;[Red]\-#,##0.00\ &quot;DM&quot;"/>
    <numFmt numFmtId="216" formatCode="_-* #,##0\ &quot;DM&quot;_-;\-* #,##0\ &quot;DM&quot;_-;_-* &quot;-&quot;\ &quot;DM&quot;_-;_-@_-"/>
    <numFmt numFmtId="217" formatCode="_-* #,##0\ _D_M_-;\-* #,##0\ _D_M_-;_-* &quot;-&quot;\ _D_M_-;_-@_-"/>
    <numFmt numFmtId="218" formatCode="_-* #,##0.00\ &quot;DM&quot;_-;\-* #,##0.00\ &quot;DM&quot;_-;_-* &quot;-&quot;??\ &quot;DM&quot;_-;_-@_-"/>
    <numFmt numFmtId="219" formatCode="_-* #,##0.00\ _D_M_-;\-* #,##0.00\ _D_M_-;_-* &quot;-&quot;??\ _D_M_-;_-@_-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#,##0&quot;р.&quot;"/>
    <numFmt numFmtId="225" formatCode="[$-FC19]d\ mmmm\ yyyy\ &quot;г.&quot;"/>
  </numFmts>
  <fonts count="106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4"/>
      <name val="Roboto Condensed Light"/>
      <family val="0"/>
    </font>
    <font>
      <sz val="20"/>
      <name val="Roboto Condensed Light"/>
      <family val="0"/>
    </font>
    <font>
      <b/>
      <sz val="20"/>
      <name val="Roboto Condensed Light"/>
      <family val="0"/>
    </font>
    <font>
      <b/>
      <i/>
      <sz val="20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6"/>
      <color indexed="8"/>
      <name val="Roboto Condensed Light"/>
      <family val="0"/>
    </font>
    <font>
      <b/>
      <sz val="15"/>
      <name val="Roboto Condensed Light"/>
      <family val="0"/>
    </font>
    <font>
      <b/>
      <sz val="18"/>
      <name val="Roboto Condensed Light"/>
      <family val="0"/>
    </font>
    <font>
      <i/>
      <sz val="18"/>
      <name val="Roboto Condensed Light"/>
      <family val="0"/>
    </font>
    <font>
      <sz val="18"/>
      <name val="Roboto Condensed Light"/>
      <family val="0"/>
    </font>
    <font>
      <b/>
      <sz val="2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20"/>
      <name val="Roboto Condensed Light"/>
      <family val="0"/>
    </font>
    <font>
      <b/>
      <sz val="25"/>
      <name val="Roboto Condensed Light"/>
      <family val="0"/>
    </font>
    <font>
      <b/>
      <i/>
      <sz val="22"/>
      <name val="Roboto Condensed Light"/>
      <family val="0"/>
    </font>
    <font>
      <b/>
      <sz val="18"/>
      <name val="Arial"/>
      <family val="2"/>
    </font>
    <font>
      <b/>
      <sz val="19"/>
      <name val="Roboto Condensed Light"/>
      <family val="0"/>
    </font>
    <font>
      <i/>
      <sz val="19"/>
      <name val="Roboto Condensed Light"/>
      <family val="0"/>
    </font>
    <font>
      <sz val="19"/>
      <name val="Roboto Condensed Light"/>
      <family val="0"/>
    </font>
    <font>
      <b/>
      <sz val="40"/>
      <name val="Roboto Condensed Light"/>
      <family val="0"/>
    </font>
    <font>
      <sz val="24"/>
      <name val="Roboto Condensed Light"/>
      <family val="0"/>
    </font>
    <font>
      <i/>
      <sz val="24"/>
      <name val="Roboto Condensed Light"/>
      <family val="0"/>
    </font>
    <font>
      <b/>
      <sz val="30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8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25"/>
      <name val="Roboto Condensed Light"/>
      <family val="0"/>
    </font>
    <font>
      <b/>
      <sz val="42"/>
      <name val="Roboto Condensed Light"/>
      <family val="0"/>
    </font>
    <font>
      <sz val="42"/>
      <name val="Roboto Condensed Light"/>
      <family val="0"/>
    </font>
    <font>
      <sz val="42"/>
      <name val="Arial Cyr"/>
      <family val="0"/>
    </font>
    <font>
      <i/>
      <sz val="14"/>
      <name val="Roboto Condensed Light"/>
      <family val="0"/>
    </font>
    <font>
      <b/>
      <i/>
      <sz val="16"/>
      <name val="Roboto Condensed Light"/>
      <family val="0"/>
    </font>
    <font>
      <b/>
      <sz val="11"/>
      <color indexed="51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1"/>
      <color indexed="51"/>
      <name val="Calibri"/>
      <family val="2"/>
    </font>
    <font>
      <sz val="30"/>
      <name val="Roboto Condensed Light"/>
      <family val="0"/>
    </font>
    <font>
      <b/>
      <sz val="36"/>
      <color indexed="8"/>
      <name val="Roboto Condensed Light"/>
      <family val="0"/>
    </font>
    <font>
      <b/>
      <sz val="36"/>
      <name val="Roboto Condensed Light"/>
      <family val="0"/>
    </font>
    <font>
      <sz val="36"/>
      <name val="Roboto Condensed Light"/>
      <family val="0"/>
    </font>
    <font>
      <sz val="36"/>
      <name val="Arial Cyr"/>
      <family val="0"/>
    </font>
    <font>
      <sz val="30"/>
      <name val="Arial Cyr"/>
      <family val="0"/>
    </font>
    <font>
      <b/>
      <sz val="30"/>
      <name val="Arial Cyr"/>
      <family val="0"/>
    </font>
    <font>
      <sz val="36"/>
      <color indexed="8"/>
      <name val="Roboto Condensed Light"/>
      <family val="0"/>
    </font>
    <font>
      <b/>
      <sz val="32"/>
      <color indexed="8"/>
      <name val="Roboto Condensed Light"/>
      <family val="0"/>
    </font>
    <font>
      <sz val="32"/>
      <color indexed="8"/>
      <name val="Roboto Condensed Light"/>
      <family val="0"/>
    </font>
    <font>
      <sz val="32"/>
      <name val="Roboto Condensed Light"/>
      <family val="0"/>
    </font>
    <font>
      <b/>
      <sz val="32"/>
      <name val="Roboto Condensed Light"/>
      <family val="0"/>
    </font>
    <font>
      <b/>
      <sz val="42"/>
      <color indexed="8"/>
      <name val="Roboto Condensed Light"/>
      <family val="0"/>
    </font>
    <font>
      <sz val="42"/>
      <color indexed="8"/>
      <name val="Roboto Condensed Light"/>
      <family val="0"/>
    </font>
    <font>
      <b/>
      <sz val="38"/>
      <color indexed="8"/>
      <name val="Roboto Condensed Light"/>
      <family val="0"/>
    </font>
    <font>
      <sz val="38"/>
      <color indexed="8"/>
      <name val="Roboto Condensed Light"/>
      <family val="0"/>
    </font>
    <font>
      <sz val="38"/>
      <name val="Roboto Condensed Light"/>
      <family val="0"/>
    </font>
    <font>
      <b/>
      <sz val="38"/>
      <name val="Roboto Condensed Light"/>
      <family val="0"/>
    </font>
    <font>
      <sz val="1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11"/>
      <name val="Roboto Condensed Light"/>
      <family val="0"/>
    </font>
    <font>
      <sz val="20"/>
      <color indexed="10"/>
      <name val="Roboto Condensed Light"/>
      <family val="0"/>
    </font>
    <font>
      <sz val="20"/>
      <color rgb="FFFF0000"/>
      <name val="Roboto Condensed Light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95" fontId="0" fillId="0" borderId="0" applyFont="0" applyFill="0" applyBorder="0" applyAlignment="0" applyProtection="0"/>
    <xf numFmtId="0" fontId="27" fillId="2" borderId="10" applyNumberFormat="0" applyAlignment="0" applyProtection="0"/>
    <xf numFmtId="0" fontId="78" fillId="2" borderId="1" applyNumberFormat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4" fillId="0" borderId="11" applyNumberFormat="0" applyFill="0" applyAlignment="0" applyProtection="0"/>
    <xf numFmtId="0" fontId="13" fillId="0" borderId="12" applyNumberFormat="0" applyFill="0" applyAlignment="0" applyProtection="0"/>
    <xf numFmtId="0" fontId="25" fillId="0" borderId="4" applyNumberFormat="0" applyFill="0" applyAlignment="0" applyProtection="0"/>
    <xf numFmtId="0" fontId="14" fillId="0" borderId="13" applyNumberFormat="0" applyFill="0" applyAlignment="0" applyProtection="0"/>
    <xf numFmtId="0" fontId="26" fillId="0" borderId="14" applyNumberFormat="0" applyFill="0" applyAlignment="0" applyProtection="0"/>
    <xf numFmtId="0" fontId="1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27" fillId="0" borderId="16" applyNumberFormat="0" applyFill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1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9" fillId="12" borderId="0" applyNumberFormat="0" applyBorder="0" applyAlignment="0" applyProtection="0"/>
    <xf numFmtId="0" fontId="9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0" borderId="8" applyNumberFormat="0" applyAlignment="0" applyProtection="0"/>
    <xf numFmtId="0" fontId="17" fillId="0" borderId="6" applyNumberFormat="0" applyFill="0" applyAlignment="0" applyProtection="0"/>
    <xf numFmtId="0" fontId="81" fillId="0" borderId="19" applyNumberFormat="0" applyFill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20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12" fillId="5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195" fontId="37" fillId="0" borderId="0" xfId="148" applyFont="1" applyFill="1" applyBorder="1" applyAlignment="1" applyProtection="1">
      <alignment vertical="center" wrapText="1"/>
      <protection/>
    </xf>
    <xf numFmtId="0" fontId="1" fillId="0" borderId="0" xfId="121" applyFont="1">
      <alignment/>
      <protection/>
    </xf>
    <xf numFmtId="0" fontId="4" fillId="0" borderId="0" xfId="122" applyFont="1">
      <alignment/>
      <protection/>
    </xf>
    <xf numFmtId="0" fontId="34" fillId="0" borderId="0" xfId="122" applyFont="1">
      <alignment/>
      <protection/>
    </xf>
    <xf numFmtId="0" fontId="35" fillId="0" borderId="0" xfId="122" applyNumberFormat="1" applyFont="1" applyFill="1" applyBorder="1" applyAlignment="1" applyProtection="1">
      <alignment horizontal="center" vertical="center"/>
      <protection/>
    </xf>
    <xf numFmtId="0" fontId="34" fillId="0" borderId="0" xfId="122" applyFont="1" applyAlignment="1">
      <alignment horizontal="center"/>
      <protection/>
    </xf>
    <xf numFmtId="0" fontId="37" fillId="0" borderId="0" xfId="122" applyFont="1">
      <alignment/>
      <protection/>
    </xf>
    <xf numFmtId="0" fontId="34" fillId="0" borderId="0" xfId="0" applyFont="1" applyAlignment="1">
      <alignment/>
    </xf>
    <xf numFmtId="0" fontId="53" fillId="0" borderId="0" xfId="122" applyFont="1">
      <alignment/>
      <protection/>
    </xf>
    <xf numFmtId="0" fontId="54" fillId="0" borderId="0" xfId="121" applyFont="1">
      <alignment/>
      <protection/>
    </xf>
    <xf numFmtId="0" fontId="33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122" applyFont="1">
      <alignment/>
      <protection/>
    </xf>
    <xf numFmtId="0" fontId="37" fillId="0" borderId="0" xfId="122" applyNumberFormat="1" applyFont="1" applyFill="1" applyBorder="1" applyAlignment="1" applyProtection="1">
      <alignment horizontal="center"/>
      <protection/>
    </xf>
    <xf numFmtId="0" fontId="34" fillId="0" borderId="0" xfId="121" applyNumberFormat="1" applyFont="1" applyFill="1" applyBorder="1" applyAlignment="1" applyProtection="1">
      <alignment/>
      <protection/>
    </xf>
    <xf numFmtId="0" fontId="33" fillId="0" borderId="0" xfId="121" applyNumberFormat="1" applyFont="1" applyFill="1" applyBorder="1" applyAlignment="1" applyProtection="1">
      <alignment/>
      <protection/>
    </xf>
    <xf numFmtId="0" fontId="34" fillId="0" borderId="0" xfId="121" applyFont="1">
      <alignment/>
      <protection/>
    </xf>
    <xf numFmtId="0" fontId="31" fillId="0" borderId="0" xfId="122" applyFont="1">
      <alignment/>
      <protection/>
    </xf>
    <xf numFmtId="0" fontId="37" fillId="0" borderId="0" xfId="121" applyNumberFormat="1" applyFont="1" applyFill="1" applyBorder="1" applyAlignment="1" applyProtection="1">
      <alignment horizontal="center"/>
      <protection/>
    </xf>
    <xf numFmtId="0" fontId="35" fillId="0" borderId="0" xfId="121" applyNumberFormat="1" applyFont="1" applyFill="1" applyBorder="1" applyAlignment="1" applyProtection="1">
      <alignment horizontal="center"/>
      <protection/>
    </xf>
    <xf numFmtId="0" fontId="39" fillId="0" borderId="0" xfId="121" applyFont="1">
      <alignment/>
      <protection/>
    </xf>
    <xf numFmtId="0" fontId="38" fillId="0" borderId="0" xfId="121" applyFont="1">
      <alignment/>
      <protection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0" fontId="75" fillId="0" borderId="0" xfId="122" applyFont="1">
      <alignment/>
      <protection/>
    </xf>
    <xf numFmtId="0" fontId="5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1" fillId="0" borderId="0" xfId="122" applyFont="1" applyAlignment="1">
      <alignment horizontal="center"/>
      <protection/>
    </xf>
    <xf numFmtId="0" fontId="32" fillId="0" borderId="0" xfId="121" applyFont="1" applyAlignment="1">
      <alignment horizontal="center"/>
      <protection/>
    </xf>
    <xf numFmtId="0" fontId="2" fillId="0" borderId="0" xfId="121" applyFont="1" applyAlignment="1">
      <alignment horizontal="center"/>
      <protection/>
    </xf>
    <xf numFmtId="0" fontId="4" fillId="0" borderId="0" xfId="122" applyFont="1" applyAlignment="1">
      <alignment horizontal="center" vertical="center"/>
      <protection/>
    </xf>
    <xf numFmtId="0" fontId="1" fillId="28" borderId="0" xfId="121" applyFont="1" applyFill="1">
      <alignment/>
      <protection/>
    </xf>
    <xf numFmtId="0" fontId="4" fillId="29" borderId="0" xfId="122" applyFont="1" applyFill="1">
      <alignment/>
      <protection/>
    </xf>
    <xf numFmtId="0" fontId="4" fillId="30" borderId="0" xfId="122" applyFont="1" applyFill="1">
      <alignment/>
      <protection/>
    </xf>
    <xf numFmtId="3" fontId="47" fillId="0" borderId="0" xfId="0" applyNumberFormat="1" applyFont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left" vertical="top" wrapText="1"/>
    </xf>
    <xf numFmtId="3" fontId="34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/>
    </xf>
    <xf numFmtId="3" fontId="45" fillId="0" borderId="0" xfId="129" applyNumberFormat="1" applyFont="1" applyFill="1" applyBorder="1" applyAlignment="1" applyProtection="1">
      <alignment horizontal="center" vertical="center" wrapText="1"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42" fillId="0" borderId="0" xfId="121" applyNumberFormat="1" applyFont="1" applyFill="1" applyBorder="1" applyAlignment="1" applyProtection="1">
      <alignment/>
      <protection/>
    </xf>
    <xf numFmtId="1" fontId="64" fillId="0" borderId="0" xfId="121" applyNumberFormat="1" applyFont="1" applyFill="1" applyBorder="1" applyAlignment="1" applyProtection="1">
      <alignment horizontal="center" vertical="center"/>
      <protection/>
    </xf>
    <xf numFmtId="1" fontId="64" fillId="0" borderId="0" xfId="121" applyNumberFormat="1" applyFont="1" applyAlignment="1">
      <alignment horizontal="center" vertical="center"/>
      <protection/>
    </xf>
    <xf numFmtId="3" fontId="31" fillId="0" borderId="0" xfId="121" applyNumberFormat="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left" vertical="center"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 vertical="center"/>
    </xf>
    <xf numFmtId="0" fontId="53" fillId="29" borderId="0" xfId="122" applyFont="1" applyFill="1">
      <alignment/>
      <protection/>
    </xf>
    <xf numFmtId="0" fontId="35" fillId="0" borderId="0" xfId="122" applyFont="1" applyAlignment="1">
      <alignment horizontal="center" vertical="center" wrapText="1"/>
      <protection/>
    </xf>
    <xf numFmtId="0" fontId="35" fillId="0" borderId="0" xfId="122" applyFont="1" applyAlignment="1">
      <alignment wrapText="1"/>
      <protection/>
    </xf>
    <xf numFmtId="0" fontId="36" fillId="0" borderId="0" xfId="122" applyFont="1" applyAlignment="1">
      <alignment horizontal="center" vertical="center"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0" xfId="122" applyFont="1" applyAlignment="1">
      <alignment vertical="center" wrapText="1"/>
      <protection/>
    </xf>
    <xf numFmtId="0" fontId="35" fillId="0" borderId="0" xfId="122" applyFont="1" applyAlignment="1">
      <alignment horizontal="left" vertical="center" wrapText="1"/>
      <protection/>
    </xf>
    <xf numFmtId="0" fontId="35" fillId="0" borderId="0" xfId="122" applyFont="1" applyAlignment="1">
      <alignment horizontal="left" wrapText="1"/>
      <protection/>
    </xf>
    <xf numFmtId="0" fontId="37" fillId="0" borderId="0" xfId="122" applyFont="1" applyAlignment="1">
      <alignment horizontal="left" vertical="center" wrapText="1"/>
      <protection/>
    </xf>
    <xf numFmtId="0" fontId="0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7" fillId="0" borderId="2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Font="1" applyBorder="1" applyAlignment="1" applyProtection="1">
      <alignment horizontal="center" vertical="center" wrapText="1"/>
      <protection hidden="1"/>
    </xf>
    <xf numFmtId="0" fontId="51" fillId="0" borderId="21" xfId="129" applyFont="1" applyFill="1" applyBorder="1" applyAlignment="1" applyProtection="1">
      <alignment horizontal="center" vertical="center" wrapText="1"/>
      <protection hidden="1"/>
    </xf>
    <xf numFmtId="0" fontId="51" fillId="29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top" wrapText="1"/>
      <protection hidden="1"/>
    </xf>
    <xf numFmtId="0" fontId="49" fillId="0" borderId="21" xfId="0" applyNumberFormat="1" applyFont="1" applyFill="1" applyBorder="1" applyAlignment="1" applyProtection="1">
      <alignment horizontal="center" vertical="top" wrapText="1"/>
      <protection hidden="1"/>
    </xf>
    <xf numFmtId="0" fontId="38" fillId="0" borderId="21" xfId="0" applyNumberFormat="1" applyFont="1" applyFill="1" applyBorder="1" applyAlignment="1" applyProtection="1">
      <alignment vertical="center" wrapText="1"/>
      <protection hidden="1"/>
    </xf>
    <xf numFmtId="0" fontId="44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90" fillId="0" borderId="21" xfId="122" applyNumberFormat="1" applyFont="1" applyBorder="1" applyAlignment="1" applyProtection="1">
      <alignment horizontal="center" vertical="center" wrapText="1"/>
      <protection hidden="1"/>
    </xf>
    <xf numFmtId="0" fontId="90" fillId="0" borderId="21" xfId="122" applyFont="1" applyBorder="1" applyAlignment="1" applyProtection="1">
      <alignment horizontal="center" vertical="center" wrapText="1"/>
      <protection hidden="1"/>
    </xf>
    <xf numFmtId="0" fontId="90" fillId="29" borderId="21" xfId="122" applyFont="1" applyFill="1" applyBorder="1" applyAlignment="1" applyProtection="1">
      <alignment horizontal="center" vertical="center" wrapText="1"/>
      <protection hidden="1"/>
    </xf>
    <xf numFmtId="3" fontId="90" fillId="0" borderId="21" xfId="122" applyNumberFormat="1" applyFont="1" applyFill="1" applyBorder="1" applyAlignment="1" applyProtection="1">
      <alignment horizontal="center" vertical="center" wrapText="1"/>
      <protection hidden="1"/>
    </xf>
    <xf numFmtId="3" fontId="91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1" fillId="29" borderId="21" xfId="122" applyFont="1" applyFill="1" applyBorder="1" applyAlignment="1" applyProtection="1">
      <alignment horizontal="center" vertical="center" wrapText="1"/>
      <protection hidden="1"/>
    </xf>
    <xf numFmtId="3" fontId="91" fillId="0" borderId="21" xfId="122" applyNumberFormat="1" applyFont="1" applyBorder="1" applyAlignment="1" applyProtection="1">
      <alignment horizontal="center" vertical="center" wrapText="1"/>
      <protection hidden="1"/>
    </xf>
    <xf numFmtId="0" fontId="91" fillId="0" borderId="21" xfId="122" applyFont="1" applyFill="1" applyBorder="1" applyAlignment="1" applyProtection="1">
      <alignment horizontal="center" vertical="center" wrapText="1"/>
      <protection hidden="1"/>
    </xf>
    <xf numFmtId="1" fontId="91" fillId="0" borderId="21" xfId="122" applyNumberFormat="1" applyFont="1" applyFill="1" applyBorder="1" applyAlignment="1" applyProtection="1">
      <alignment horizontal="center" vertical="center" wrapText="1"/>
      <protection hidden="1"/>
    </xf>
    <xf numFmtId="1" fontId="91" fillId="0" borderId="21" xfId="122" applyNumberFormat="1" applyFont="1" applyBorder="1" applyAlignment="1" applyProtection="1">
      <alignment horizontal="center" vertical="center" wrapText="1"/>
      <protection hidden="1"/>
    </xf>
    <xf numFmtId="0" fontId="91" fillId="0" borderId="21" xfId="122" applyFont="1" applyBorder="1" applyAlignment="1" applyProtection="1">
      <alignment horizontal="center" vertical="center" wrapText="1"/>
      <protection hidden="1"/>
    </xf>
    <xf numFmtId="0" fontId="56" fillId="0" borderId="21" xfId="0" applyNumberFormat="1" applyFont="1" applyFill="1" applyBorder="1" applyAlignment="1" applyProtection="1">
      <alignment vertical="center" wrapText="1"/>
      <protection hidden="1"/>
    </xf>
    <xf numFmtId="0" fontId="4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21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29" borderId="0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center" vertical="top" wrapText="1"/>
      <protection hidden="1"/>
    </xf>
    <xf numFmtId="0" fontId="49" fillId="0" borderId="21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29" borderId="0" xfId="0" applyFont="1" applyFill="1" applyBorder="1" applyAlignment="1" applyProtection="1">
      <alignment horizontal="center" vertical="top" wrapText="1"/>
      <protection hidden="1"/>
    </xf>
    <xf numFmtId="0" fontId="38" fillId="0" borderId="22" xfId="125" applyNumberFormat="1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 wrapText="1"/>
      <protection hidden="1"/>
    </xf>
    <xf numFmtId="0" fontId="93" fillId="0" borderId="23" xfId="125" applyNumberFormat="1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left" vertical="top" wrapText="1"/>
      <protection hidden="1"/>
    </xf>
    <xf numFmtId="0" fontId="51" fillId="29" borderId="0" xfId="0" applyFont="1" applyFill="1" applyBorder="1" applyAlignment="1" applyProtection="1">
      <alignment horizontal="left" vertical="top" wrapText="1"/>
      <protection hidden="1"/>
    </xf>
    <xf numFmtId="0" fontId="38" fillId="0" borderId="22" xfId="0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/>
      <protection hidden="1"/>
    </xf>
    <xf numFmtId="3" fontId="93" fillId="0" borderId="23" xfId="125" applyNumberFormat="1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Fill="1" applyBorder="1" applyAlignment="1" applyProtection="1">
      <alignment horizontal="center" vertical="center"/>
      <protection hidden="1"/>
    </xf>
    <xf numFmtId="3" fontId="92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51" fillId="0" borderId="0" xfId="0" applyNumberFormat="1" applyFont="1" applyBorder="1" applyAlignment="1" applyProtection="1">
      <alignment horizontal="left" vertical="top" wrapText="1"/>
      <protection hidden="1"/>
    </xf>
    <xf numFmtId="3" fontId="92" fillId="0" borderId="21" xfId="0" applyNumberFormat="1" applyFont="1" applyFill="1" applyBorder="1" applyAlignment="1" applyProtection="1">
      <alignment horizontal="center" vertical="center"/>
      <protection hidden="1"/>
    </xf>
    <xf numFmtId="3" fontId="51" fillId="0" borderId="0" xfId="0" applyNumberFormat="1" applyFont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38" fillId="0" borderId="22" xfId="122" applyFont="1" applyFill="1" applyBorder="1" applyAlignment="1" applyProtection="1">
      <alignment horizontal="left" wrapText="1"/>
      <protection hidden="1"/>
    </xf>
    <xf numFmtId="0" fontId="92" fillId="0" borderId="21" xfId="122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3" fontId="9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38" fillId="0" borderId="22" xfId="125" applyFont="1" applyFill="1" applyBorder="1" applyAlignment="1" applyProtection="1">
      <alignment horizontal="left" vertical="center" wrapText="1"/>
      <protection hidden="1"/>
    </xf>
    <xf numFmtId="0" fontId="38" fillId="0" borderId="21" xfId="0" applyFont="1" applyBorder="1" applyAlignment="1" applyProtection="1">
      <alignment horizontal="left" vertical="center" wrapText="1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3" fontId="93" fillId="29" borderId="21" xfId="0" applyNumberFormat="1" applyFont="1" applyFill="1" applyBorder="1" applyAlignment="1" applyProtection="1">
      <alignment horizontal="center" vertical="center"/>
      <protection hidden="1"/>
    </xf>
    <xf numFmtId="0" fontId="92" fillId="29" borderId="21" xfId="0" applyFont="1" applyFill="1" applyBorder="1" applyAlignment="1" applyProtection="1">
      <alignment horizontal="center" vertical="center"/>
      <protection hidden="1"/>
    </xf>
    <xf numFmtId="3" fontId="92" fillId="29" borderId="21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122" applyFont="1" applyAlignment="1" applyProtection="1">
      <alignment horizontal="left" vertical="top"/>
      <protection hidden="1"/>
    </xf>
    <xf numFmtId="0" fontId="33" fillId="0" borderId="0" xfId="122" applyFont="1" applyAlignment="1" applyProtection="1">
      <alignment horizontal="left" vertical="top"/>
      <protection hidden="1"/>
    </xf>
    <xf numFmtId="0" fontId="44" fillId="0" borderId="0" xfId="122" applyFont="1" applyAlignment="1" applyProtection="1">
      <alignment horizontal="left" vertical="top"/>
      <protection hidden="1"/>
    </xf>
    <xf numFmtId="0" fontId="44" fillId="29" borderId="0" xfId="122" applyFont="1" applyFill="1" applyAlignment="1" applyProtection="1">
      <alignment horizontal="left" vertical="top"/>
      <protection hidden="1"/>
    </xf>
    <xf numFmtId="0" fontId="34" fillId="0" borderId="0" xfId="122" applyFont="1" applyProtection="1">
      <alignment/>
      <protection hidden="1"/>
    </xf>
    <xf numFmtId="0" fontId="63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Font="1" applyBorder="1" applyAlignment="1" applyProtection="1">
      <alignment horizontal="center" vertical="center" wrapText="1"/>
      <protection hidden="1"/>
    </xf>
    <xf numFmtId="0" fontId="62" fillId="29" borderId="21" xfId="122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Alignment="1" applyProtection="1">
      <alignment horizontal="center"/>
      <protection hidden="1"/>
    </xf>
    <xf numFmtId="0" fontId="52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22" applyFont="1" applyAlignment="1" applyProtection="1">
      <alignment horizontal="center" vertical="center"/>
      <protection hidden="1"/>
    </xf>
    <xf numFmtId="0" fontId="52" fillId="0" borderId="21" xfId="122" applyNumberFormat="1" applyFont="1" applyFill="1" applyBorder="1" applyAlignment="1" applyProtection="1">
      <alignment horizontal="left" vertical="top" wrapText="1"/>
      <protection hidden="1"/>
    </xf>
    <xf numFmtId="3" fontId="90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3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3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29" borderId="21" xfId="122" applyNumberFormat="1" applyFont="1" applyFill="1" applyBorder="1" applyAlignment="1" applyProtection="1">
      <alignment horizontal="left" vertical="top" wrapText="1"/>
      <protection hidden="1"/>
    </xf>
    <xf numFmtId="0" fontId="64" fillId="0" borderId="21" xfId="122" applyNumberFormat="1" applyFont="1" applyFill="1" applyBorder="1" applyAlignment="1" applyProtection="1">
      <alignment horizontal="left" vertical="top" wrapText="1"/>
      <protection hidden="1"/>
    </xf>
    <xf numFmtId="0" fontId="65" fillId="2" borderId="21" xfId="122" applyNumberFormat="1" applyFont="1" applyFill="1" applyBorder="1" applyAlignment="1" applyProtection="1">
      <alignment horizontal="left" vertical="top" wrapText="1"/>
      <protection hidden="1"/>
    </xf>
    <xf numFmtId="3" fontId="93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3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0" borderId="21" xfId="122" applyFont="1" applyFill="1" applyBorder="1" applyAlignment="1" applyProtection="1">
      <alignment horizontal="left" vertical="top" wrapText="1"/>
      <protection hidden="1"/>
    </xf>
    <xf numFmtId="3" fontId="91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0" borderId="21" xfId="129" applyFont="1" applyFill="1" applyBorder="1" applyAlignment="1" applyProtection="1">
      <alignment horizontal="left" vertical="top" wrapText="1"/>
      <protection hidden="1"/>
    </xf>
    <xf numFmtId="0" fontId="64" fillId="29" borderId="21" xfId="129" applyFont="1" applyFill="1" applyBorder="1" applyAlignment="1" applyProtection="1">
      <alignment horizontal="left" vertical="top" wrapText="1"/>
      <protection hidden="1"/>
    </xf>
    <xf numFmtId="0" fontId="92" fillId="29" borderId="21" xfId="122" applyFont="1" applyFill="1" applyBorder="1" applyAlignment="1" applyProtection="1">
      <alignment horizontal="center" vertical="center" wrapText="1"/>
      <protection hidden="1"/>
    </xf>
    <xf numFmtId="0" fontId="33" fillId="0" borderId="0" xfId="122" applyFont="1" applyProtection="1">
      <alignment/>
      <protection hidden="1"/>
    </xf>
    <xf numFmtId="0" fontId="49" fillId="0" borderId="0" xfId="122" applyFont="1" applyAlignment="1" applyProtection="1">
      <alignment horizontal="center" vertical="center"/>
      <protection hidden="1"/>
    </xf>
    <xf numFmtId="0" fontId="49" fillId="29" borderId="0" xfId="122" applyFont="1" applyFill="1" applyAlignment="1" applyProtection="1">
      <alignment horizontal="center" vertical="center"/>
      <protection hidden="1"/>
    </xf>
    <xf numFmtId="0" fontId="34" fillId="29" borderId="0" xfId="122" applyFont="1" applyFill="1" applyProtection="1">
      <alignment/>
      <protection hidden="1"/>
    </xf>
    <xf numFmtId="0" fontId="66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Font="1" applyFill="1" applyBorder="1" applyAlignment="1" applyProtection="1">
      <alignment horizontal="center" vertical="center" wrapText="1"/>
      <protection hidden="1"/>
    </xf>
    <xf numFmtId="0" fontId="46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6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/>
      <protection hidden="1"/>
    </xf>
    <xf numFmtId="0" fontId="44" fillId="0" borderId="21" xfId="122" applyNumberFormat="1" applyFont="1" applyFill="1" applyBorder="1" applyAlignment="1" applyProtection="1">
      <alignment horizontal="center" vertical="center"/>
      <protection hidden="1"/>
    </xf>
    <xf numFmtId="0" fontId="44" fillId="0" borderId="21" xfId="121" applyNumberFormat="1" applyFont="1" applyFill="1" applyBorder="1" applyAlignment="1" applyProtection="1">
      <alignment horizontal="left" vertical="center" wrapText="1"/>
      <protection hidden="1"/>
    </xf>
    <xf numFmtId="1" fontId="94" fillId="0" borderId="21" xfId="122" applyNumberFormat="1" applyFont="1" applyBorder="1" applyAlignment="1" applyProtection="1">
      <alignment horizontal="center" vertical="center" wrapText="1"/>
      <protection hidden="1"/>
    </xf>
    <xf numFmtId="0" fontId="58" fillId="0" borderId="21" xfId="121" applyNumberFormat="1" applyFont="1" applyFill="1" applyBorder="1" applyAlignment="1" applyProtection="1">
      <alignment horizontal="left" vertical="center" wrapText="1"/>
      <protection hidden="1"/>
    </xf>
    <xf numFmtId="0" fontId="94" fillId="0" borderId="21" xfId="122" applyFont="1" applyBorder="1" applyAlignment="1" applyProtection="1">
      <alignment horizontal="center" vertical="center" wrapText="1"/>
      <protection hidden="1"/>
    </xf>
    <xf numFmtId="0" fontId="45" fillId="0" borderId="21" xfId="122" applyFont="1" applyFill="1" applyBorder="1" applyAlignment="1" applyProtection="1">
      <alignment horizontal="left" vertical="center" wrapText="1"/>
      <protection hidden="1"/>
    </xf>
    <xf numFmtId="0" fontId="95" fillId="29" borderId="21" xfId="122" applyFont="1" applyFill="1" applyBorder="1" applyAlignment="1" applyProtection="1">
      <alignment horizontal="center" vertical="center" wrapText="1"/>
      <protection hidden="1"/>
    </xf>
    <xf numFmtId="0" fontId="58" fillId="0" borderId="21" xfId="121" applyFont="1" applyFill="1" applyBorder="1" applyAlignment="1" applyProtection="1">
      <alignment horizontal="left" vertical="center"/>
      <protection hidden="1"/>
    </xf>
    <xf numFmtId="0" fontId="44" fillId="0" borderId="21" xfId="130" applyFont="1" applyBorder="1" applyAlignment="1" applyProtection="1">
      <alignment horizontal="center" vertical="center" wrapText="1"/>
      <protection hidden="1"/>
    </xf>
    <xf numFmtId="0" fontId="46" fillId="0" borderId="21" xfId="130" applyFont="1" applyBorder="1" applyAlignment="1" applyProtection="1">
      <alignment horizontal="center" vertical="center" wrapText="1"/>
      <protection hidden="1"/>
    </xf>
    <xf numFmtId="0" fontId="45" fillId="0" borderId="21" xfId="130" applyFont="1" applyBorder="1" applyAlignment="1" applyProtection="1">
      <alignment horizontal="center" vertical="center" wrapText="1"/>
      <protection hidden="1"/>
    </xf>
    <xf numFmtId="0" fontId="45" fillId="2" borderId="21" xfId="0" applyFont="1" applyFill="1" applyBorder="1" applyAlignment="1" applyProtection="1">
      <alignment horizontal="center" vertical="center" wrapText="1"/>
      <protection hidden="1"/>
    </xf>
    <xf numFmtId="0" fontId="45" fillId="29" borderId="21" xfId="0" applyFont="1" applyFill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121" applyNumberFormat="1" applyFont="1" applyFill="1" applyBorder="1" applyAlignment="1" applyProtection="1">
      <alignment horizontal="center" vertical="center"/>
      <protection hidden="1"/>
    </xf>
    <xf numFmtId="3" fontId="83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8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8" fillId="0" borderId="21" xfId="121" applyFont="1" applyFill="1" applyBorder="1" applyAlignment="1" applyProtection="1">
      <alignment horizontal="left" vertical="center" wrapText="1"/>
      <protection hidden="1"/>
    </xf>
    <xf numFmtId="0" fontId="4" fillId="29" borderId="0" xfId="122" applyFont="1" applyFill="1" applyProtection="1">
      <alignment/>
      <protection hidden="1"/>
    </xf>
    <xf numFmtId="0" fontId="53" fillId="29" borderId="0" xfId="122" applyFont="1" applyFill="1" applyProtection="1">
      <alignment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74" fillId="29" borderId="0" xfId="122" applyFont="1" applyFill="1" applyProtection="1">
      <alignment/>
      <protection hidden="1"/>
    </xf>
    <xf numFmtId="0" fontId="34" fillId="29" borderId="0" xfId="122" applyFont="1" applyFill="1" applyAlignment="1" applyProtection="1">
      <alignment horizontal="center" vertical="center"/>
      <protection hidden="1"/>
    </xf>
    <xf numFmtId="0" fontId="4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9" fillId="29" borderId="21" xfId="130" applyFont="1" applyFill="1" applyBorder="1" applyAlignment="1" applyProtection="1">
      <alignment horizontal="center" vertical="center" wrapText="1"/>
      <protection hidden="1"/>
    </xf>
    <xf numFmtId="0" fontId="56" fillId="29" borderId="21" xfId="130" applyFont="1" applyFill="1" applyBorder="1" applyAlignment="1" applyProtection="1">
      <alignment horizontal="center" vertical="center" wrapText="1"/>
      <protection hidden="1"/>
    </xf>
    <xf numFmtId="0" fontId="39" fillId="29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29" borderId="21" xfId="130" applyFont="1" applyFill="1" applyBorder="1" applyAlignment="1" applyProtection="1">
      <alignment horizontal="center" vertical="center" wrapText="1"/>
      <protection hidden="1"/>
    </xf>
    <xf numFmtId="0" fontId="38" fillId="29" borderId="21" xfId="0" applyFont="1" applyFill="1" applyBorder="1" applyAlignment="1" applyProtection="1">
      <alignment horizontal="center" vertical="center" wrapText="1"/>
      <protection hidden="1"/>
    </xf>
    <xf numFmtId="0" fontId="56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0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6" fillId="29" borderId="21" xfId="0" applyFont="1" applyFill="1" applyBorder="1" applyAlignment="1" applyProtection="1">
      <alignment horizontal="center" vertical="center" wrapText="1"/>
      <protection hidden="1"/>
    </xf>
    <xf numFmtId="0" fontId="3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3" fillId="29" borderId="0" xfId="122" applyFont="1" applyFill="1" applyProtection="1">
      <alignment/>
      <protection hidden="1"/>
    </xf>
    <xf numFmtId="0" fontId="49" fillId="29" borderId="21" xfId="122" applyNumberFormat="1" applyFont="1" applyFill="1" applyBorder="1" applyAlignment="1" applyProtection="1">
      <alignment horizontal="center" vertical="center"/>
      <protection hidden="1"/>
    </xf>
    <xf numFmtId="0" fontId="42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6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7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8" fillId="29" borderId="0" xfId="0" applyFont="1" applyFill="1" applyBorder="1" applyAlignment="1" applyProtection="1">
      <alignment vertical="center" wrapText="1"/>
      <protection hidden="1"/>
    </xf>
    <xf numFmtId="3" fontId="98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6" fillId="29" borderId="21" xfId="122" applyNumberFormat="1" applyFont="1" applyFill="1" applyBorder="1" applyAlignment="1" applyProtection="1" quotePrefix="1">
      <alignment horizontal="center" vertical="center" wrapText="1"/>
      <protection hidden="1"/>
    </xf>
    <xf numFmtId="0" fontId="34" fillId="29" borderId="0" xfId="122" applyFont="1" applyFill="1" applyBorder="1" applyProtection="1">
      <alignment/>
      <protection hidden="1"/>
    </xf>
    <xf numFmtId="3" fontId="99" fillId="29" borderId="21" xfId="122" applyNumberFormat="1" applyFont="1" applyFill="1" applyBorder="1" applyAlignment="1" applyProtection="1">
      <alignment horizontal="center" vertical="center" wrapText="1"/>
      <protection hidden="1" locked="0"/>
    </xf>
    <xf numFmtId="3" fontId="98" fillId="29" borderId="21" xfId="122" applyNumberFormat="1" applyFont="1" applyFill="1" applyBorder="1" applyAlignment="1" applyProtection="1">
      <alignment horizontal="center" vertical="center" wrapText="1"/>
      <protection hidden="1" locked="0"/>
    </xf>
    <xf numFmtId="3" fontId="98" fillId="29" borderId="21" xfId="122" applyNumberFormat="1" applyFont="1" applyFill="1" applyBorder="1" applyAlignment="1" applyProtection="1">
      <alignment horizontal="center"/>
      <protection hidden="1"/>
    </xf>
    <xf numFmtId="0" fontId="82" fillId="29" borderId="0" xfId="122" applyFont="1" applyFill="1" applyBorder="1" applyProtection="1">
      <alignment/>
      <protection hidden="1"/>
    </xf>
    <xf numFmtId="0" fontId="4" fillId="0" borderId="0" xfId="122" applyFont="1" applyProtection="1">
      <alignment/>
      <protection hidden="1"/>
    </xf>
    <xf numFmtId="0" fontId="53" fillId="0" borderId="0" xfId="122" applyFont="1" applyProtection="1">
      <alignment/>
      <protection hidden="1"/>
    </xf>
    <xf numFmtId="0" fontId="75" fillId="0" borderId="0" xfId="122" applyFont="1" applyProtection="1">
      <alignment/>
      <protection hidden="1"/>
    </xf>
    <xf numFmtId="0" fontId="38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3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1" xfId="122" applyNumberFormat="1" applyFont="1" applyFill="1" applyBorder="1" applyAlignment="1" applyProtection="1">
      <alignment horizontal="center" vertical="center"/>
      <protection hidden="1"/>
    </xf>
    <xf numFmtId="0" fontId="49" fillId="0" borderId="0" xfId="122" applyNumberFormat="1" applyFont="1" applyFill="1" applyBorder="1" applyAlignment="1" applyProtection="1">
      <alignment horizontal="center" vertical="center"/>
      <protection hidden="1"/>
    </xf>
    <xf numFmtId="0" fontId="53" fillId="0" borderId="0" xfId="122" applyFont="1" applyBorder="1" applyProtection="1">
      <alignment/>
      <protection hidden="1"/>
    </xf>
    <xf numFmtId="0" fontId="42" fillId="0" borderId="21" xfId="122" applyNumberFormat="1" applyFont="1" applyFill="1" applyBorder="1" applyAlignment="1" applyProtection="1">
      <alignment horizontal="center" vertical="center" wrapText="1"/>
      <protection hidden="1"/>
    </xf>
    <xf numFmtId="3" fontId="84" fillId="2" borderId="21" xfId="12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Border="1" applyProtection="1">
      <alignment/>
      <protection hidden="1"/>
    </xf>
    <xf numFmtId="0" fontId="83" fillId="0" borderId="21" xfId="122" applyFont="1" applyBorder="1" applyAlignment="1" applyProtection="1">
      <alignment horizontal="center" vertical="center" wrapText="1"/>
      <protection hidden="1"/>
    </xf>
    <xf numFmtId="0" fontId="84" fillId="0" borderId="21" xfId="122" applyFont="1" applyBorder="1" applyAlignment="1" applyProtection="1">
      <alignment horizontal="center" vertical="center"/>
      <protection hidden="1"/>
    </xf>
    <xf numFmtId="0" fontId="51" fillId="0" borderId="24" xfId="0" applyFont="1" applyFill="1" applyBorder="1" applyAlignment="1" applyProtection="1">
      <alignment horizontal="left" vertical="top" wrapText="1"/>
      <protection hidden="1"/>
    </xf>
    <xf numFmtId="0" fontId="51" fillId="0" borderId="23" xfId="0" applyFont="1" applyFill="1" applyBorder="1" applyAlignment="1" applyProtection="1">
      <alignment horizontal="center" vertical="center" wrapText="1"/>
      <protection hidden="1"/>
    </xf>
    <xf numFmtId="0" fontId="85" fillId="0" borderId="21" xfId="122" applyFont="1" applyFill="1" applyBorder="1" applyAlignment="1" applyProtection="1">
      <alignment horizontal="center" vertical="center"/>
      <protection hidden="1"/>
    </xf>
    <xf numFmtId="0" fontId="51" fillId="0" borderId="22" xfId="0" applyFont="1" applyFill="1" applyBorder="1" applyAlignment="1" applyProtection="1">
      <alignment horizontal="left" vertical="top" wrapText="1"/>
      <protection hidden="1"/>
    </xf>
    <xf numFmtId="0" fontId="51" fillId="0" borderId="22" xfId="0" applyFont="1" applyFill="1" applyBorder="1" applyAlignment="1" applyProtection="1">
      <alignment vertical="top" wrapText="1"/>
      <protection hidden="1"/>
    </xf>
    <xf numFmtId="0" fontId="51" fillId="31" borderId="23" xfId="0" applyFont="1" applyFill="1" applyBorder="1" applyAlignment="1" applyProtection="1">
      <alignment horizontal="center" vertical="center" wrapText="1"/>
      <protection hidden="1"/>
    </xf>
    <xf numFmtId="0" fontId="51" fillId="31" borderId="25" xfId="0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Border="1" applyProtection="1">
      <alignment/>
      <protection hidden="1"/>
    </xf>
    <xf numFmtId="0" fontId="51" fillId="0" borderId="26" xfId="0" applyFont="1" applyFill="1" applyBorder="1" applyAlignment="1" applyProtection="1">
      <alignment vertical="top" wrapText="1"/>
      <protection hidden="1"/>
    </xf>
    <xf numFmtId="0" fontId="51" fillId="31" borderId="27" xfId="0" applyFont="1" applyFill="1" applyBorder="1" applyAlignment="1" applyProtection="1">
      <alignment horizontal="center" vertical="center" wrapText="1"/>
      <protection hidden="1"/>
    </xf>
    <xf numFmtId="0" fontId="82" fillId="0" borderId="0" xfId="122" applyFont="1" applyBorder="1" applyProtection="1">
      <alignment/>
      <protection hidden="1"/>
    </xf>
    <xf numFmtId="0" fontId="82" fillId="0" borderId="0" xfId="122" applyFont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wrapText="1"/>
      <protection hidden="1"/>
    </xf>
    <xf numFmtId="0" fontId="84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 horizontal="center" vertical="center"/>
      <protection hidden="1"/>
    </xf>
    <xf numFmtId="0" fontId="85" fillId="0" borderId="0" xfId="0" applyFont="1" applyBorder="1" applyAlignment="1" applyProtection="1">
      <alignment wrapText="1"/>
      <protection hidden="1"/>
    </xf>
    <xf numFmtId="0" fontId="85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/>
      <protection hidden="1"/>
    </xf>
    <xf numFmtId="0" fontId="85" fillId="0" borderId="0" xfId="122" applyFont="1" applyBorder="1" applyProtection="1">
      <alignment/>
      <protection hidden="1"/>
    </xf>
    <xf numFmtId="0" fontId="86" fillId="0" borderId="0" xfId="122" applyFo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122" applyFont="1" applyBorder="1" applyProtection="1">
      <alignment/>
      <protection hidden="1"/>
    </xf>
    <xf numFmtId="0" fontId="82" fillId="0" borderId="0" xfId="122" applyFont="1" applyProtection="1">
      <alignment/>
      <protection hidden="1"/>
    </xf>
    <xf numFmtId="0" fontId="87" fillId="0" borderId="0" xfId="122" applyFont="1" applyProtection="1">
      <alignment/>
      <protection hidden="1"/>
    </xf>
    <xf numFmtId="0" fontId="87" fillId="0" borderId="0" xfId="122" applyFont="1" applyAlignment="1" applyProtection="1">
      <alignment horizontal="center" vertical="center"/>
      <protection hidden="1"/>
    </xf>
    <xf numFmtId="0" fontId="88" fillId="0" borderId="0" xfId="122" applyFont="1" applyBorder="1" applyProtection="1">
      <alignment/>
      <protection hidden="1"/>
    </xf>
    <xf numFmtId="0" fontId="63" fillId="0" borderId="0" xfId="121" applyFont="1" applyProtection="1">
      <alignment/>
      <protection hidden="1"/>
    </xf>
    <xf numFmtId="0" fontId="70" fillId="0" borderId="0" xfId="122" applyFont="1" applyProtection="1">
      <alignment/>
      <protection hidden="1"/>
    </xf>
    <xf numFmtId="0" fontId="72" fillId="0" borderId="0" xfId="121" applyFont="1" applyProtection="1">
      <alignment/>
      <protection hidden="1"/>
    </xf>
    <xf numFmtId="0" fontId="71" fillId="0" borderId="0" xfId="122" applyFont="1" applyProtection="1">
      <alignment/>
      <protection hidden="1"/>
    </xf>
    <xf numFmtId="0" fontId="100" fillId="0" borderId="0" xfId="123" applyFont="1" applyProtection="1">
      <alignment/>
      <protection hidden="1"/>
    </xf>
    <xf numFmtId="0" fontId="43" fillId="0" borderId="0" xfId="123" applyFont="1" applyAlignment="1" applyProtection="1">
      <alignment horizontal="left"/>
      <protection hidden="1"/>
    </xf>
    <xf numFmtId="0" fontId="101" fillId="0" borderId="0" xfId="123" applyFont="1" applyAlignment="1" applyProtection="1">
      <alignment horizontal="right" vertical="center" wrapText="1"/>
      <protection hidden="1"/>
    </xf>
    <xf numFmtId="0" fontId="66" fillId="0" borderId="0" xfId="123" applyFont="1" applyAlignment="1" applyProtection="1">
      <alignment vertical="center" wrapText="1"/>
      <protection hidden="1"/>
    </xf>
    <xf numFmtId="0" fontId="66" fillId="0" borderId="0" xfId="123" applyFont="1" applyAlignment="1" applyProtection="1">
      <alignment horizontal="left" vertical="center" wrapText="1"/>
      <protection hidden="1"/>
    </xf>
    <xf numFmtId="0" fontId="100" fillId="0" borderId="0" xfId="123" applyFont="1" applyAlignment="1" applyProtection="1">
      <alignment horizontal="left"/>
      <protection hidden="1"/>
    </xf>
    <xf numFmtId="0" fontId="52" fillId="0" borderId="21" xfId="123" applyFont="1" applyBorder="1" applyAlignment="1" applyProtection="1">
      <alignment vertical="center" wrapText="1"/>
      <protection hidden="1"/>
    </xf>
    <xf numFmtId="0" fontId="42" fillId="0" borderId="21" xfId="123" applyFont="1" applyBorder="1" applyAlignment="1" applyProtection="1">
      <alignment horizontal="center" vertical="center" wrapText="1"/>
      <protection hidden="1"/>
    </xf>
    <xf numFmtId="0" fontId="44" fillId="0" borderId="21" xfId="123" applyFont="1" applyBorder="1" applyAlignment="1" applyProtection="1">
      <alignment horizontal="left" vertical="center" wrapText="1"/>
      <protection hidden="1"/>
    </xf>
    <xf numFmtId="0" fontId="45" fillId="0" borderId="21" xfId="123" applyFont="1" applyBorder="1" applyAlignment="1" applyProtection="1">
      <alignment horizontal="center" vertical="center" wrapText="1"/>
      <protection hidden="1"/>
    </xf>
    <xf numFmtId="0" fontId="102" fillId="0" borderId="0" xfId="123" applyFont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center" vertical="center" wrapText="1"/>
      <protection hidden="1"/>
    </xf>
    <xf numFmtId="0" fontId="42" fillId="0" borderId="0" xfId="123" applyFont="1" applyAlignment="1" applyProtection="1">
      <alignment horizontal="center" vertical="center" wrapText="1"/>
      <protection hidden="1"/>
    </xf>
    <xf numFmtId="0" fontId="100" fillId="0" borderId="0" xfId="123" applyFont="1" applyAlignment="1" applyProtection="1">
      <alignment horizontal="center" wrapText="1"/>
      <protection hidden="1"/>
    </xf>
    <xf numFmtId="0" fontId="100" fillId="0" borderId="0" xfId="123" applyFont="1" applyAlignment="1" applyProtection="1">
      <alignment horizontal="center"/>
      <protection hidden="1"/>
    </xf>
    <xf numFmtId="0" fontId="44" fillId="0" borderId="21" xfId="123" applyFont="1" applyBorder="1" applyAlignment="1" applyProtection="1">
      <alignment vertical="center" wrapText="1"/>
      <protection hidden="1"/>
    </xf>
    <xf numFmtId="0" fontId="44" fillId="0" borderId="21" xfId="123" applyFont="1" applyBorder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left" wrapText="1"/>
      <protection hidden="1"/>
    </xf>
    <xf numFmtId="0" fontId="44" fillId="0" borderId="23" xfId="123" applyFont="1" applyBorder="1" applyAlignment="1" applyProtection="1">
      <alignment horizontal="center" vertical="center" wrapText="1"/>
      <protection hidden="1"/>
    </xf>
    <xf numFmtId="0" fontId="66" fillId="29" borderId="21" xfId="123" applyFont="1" applyFill="1" applyBorder="1" applyAlignment="1" applyProtection="1">
      <alignment horizontal="center" vertical="center" wrapText="1"/>
      <protection hidden="1"/>
    </xf>
    <xf numFmtId="0" fontId="66" fillId="0" borderId="21" xfId="123" applyFont="1" applyBorder="1" applyAlignment="1" applyProtection="1">
      <alignment horizontal="center" vertical="center" wrapText="1"/>
      <protection hidden="1"/>
    </xf>
    <xf numFmtId="0" fontId="45" fillId="0" borderId="21" xfId="123" applyFont="1" applyBorder="1" applyAlignment="1" applyProtection="1">
      <alignment vertical="center" wrapText="1"/>
      <protection hidden="1"/>
    </xf>
    <xf numFmtId="0" fontId="82" fillId="29" borderId="21" xfId="123" applyFont="1" applyFill="1" applyBorder="1" applyAlignment="1" applyProtection="1">
      <alignment horizontal="center" vertical="center" wrapText="1"/>
      <protection hidden="1"/>
    </xf>
    <xf numFmtId="0" fontId="82" fillId="0" borderId="21" xfId="123" applyFont="1" applyBorder="1" applyAlignment="1" applyProtection="1">
      <alignment horizontal="center" vertical="center" wrapText="1"/>
      <protection hidden="1"/>
    </xf>
    <xf numFmtId="0" fontId="44" fillId="2" borderId="21" xfId="123" applyFont="1" applyFill="1" applyBorder="1" applyAlignment="1" applyProtection="1">
      <alignment horizontal="center" vertical="center" wrapText="1"/>
      <protection hidden="1"/>
    </xf>
    <xf numFmtId="0" fontId="44" fillId="2" borderId="0" xfId="123" applyFont="1" applyFill="1" applyAlignment="1" applyProtection="1">
      <alignment horizontal="center" vertical="center" wrapText="1"/>
      <protection hidden="1"/>
    </xf>
    <xf numFmtId="0" fontId="100" fillId="2" borderId="0" xfId="123" applyFont="1" applyFill="1" applyAlignment="1" applyProtection="1">
      <alignment wrapText="1"/>
      <protection hidden="1"/>
    </xf>
    <xf numFmtId="0" fontId="100" fillId="2" borderId="0" xfId="123" applyFont="1" applyFill="1" applyProtection="1">
      <alignment/>
      <protection hidden="1"/>
    </xf>
    <xf numFmtId="0" fontId="38" fillId="0" borderId="0" xfId="123" applyFont="1" applyProtection="1">
      <alignment/>
      <protection hidden="1"/>
    </xf>
    <xf numFmtId="0" fontId="38" fillId="0" borderId="0" xfId="123" applyFont="1" applyAlignment="1" applyProtection="1">
      <alignment horizontal="left"/>
      <protection hidden="1"/>
    </xf>
    <xf numFmtId="0" fontId="38" fillId="0" borderId="0" xfId="101" applyFont="1" applyAlignment="1" applyProtection="1">
      <alignment vertical="top"/>
      <protection hidden="1"/>
    </xf>
    <xf numFmtId="0" fontId="38" fillId="0" borderId="0" xfId="101" applyFont="1" applyProtection="1">
      <alignment/>
      <protection hidden="1"/>
    </xf>
    <xf numFmtId="0" fontId="44" fillId="0" borderId="0" xfId="101" applyFont="1" applyAlignment="1" applyProtection="1">
      <alignment vertical="center" wrapText="1"/>
      <protection hidden="1"/>
    </xf>
    <xf numFmtId="0" fontId="39" fillId="0" borderId="0" xfId="101" applyFont="1" applyAlignment="1" applyProtection="1">
      <alignment vertical="center" wrapText="1"/>
      <protection hidden="1"/>
    </xf>
    <xf numFmtId="0" fontId="38" fillId="0" borderId="20" xfId="123" applyFont="1" applyBorder="1" applyProtection="1">
      <alignment/>
      <protection hidden="1"/>
    </xf>
    <xf numFmtId="0" fontId="44" fillId="0" borderId="0" xfId="123" applyFont="1" applyProtection="1">
      <alignment/>
      <protection hidden="1"/>
    </xf>
    <xf numFmtId="0" fontId="39" fillId="0" borderId="0" xfId="123" applyFont="1" applyProtection="1">
      <alignment/>
      <protection hidden="1"/>
    </xf>
    <xf numFmtId="0" fontId="38" fillId="0" borderId="0" xfId="101" applyFont="1" applyAlignment="1" applyProtection="1">
      <alignment horizontal="center" vertical="top"/>
      <protection hidden="1"/>
    </xf>
    <xf numFmtId="0" fontId="44" fillId="0" borderId="0" xfId="101" applyFont="1" applyAlignment="1" applyProtection="1">
      <alignment vertical="top" wrapText="1"/>
      <protection hidden="1"/>
    </xf>
    <xf numFmtId="0" fontId="40" fillId="0" borderId="0" xfId="101" applyFont="1" applyAlignment="1" applyProtection="1">
      <alignment vertical="top"/>
      <protection hidden="1"/>
    </xf>
    <xf numFmtId="0" fontId="38" fillId="0" borderId="20" xfId="123" applyFont="1" applyBorder="1" applyAlignment="1" applyProtection="1">
      <alignment horizontal="center"/>
      <protection hidden="1"/>
    </xf>
    <xf numFmtId="0" fontId="38" fillId="0" borderId="0" xfId="101" applyFont="1" applyAlignment="1" applyProtection="1">
      <alignment vertical="top" wrapText="1"/>
      <protection hidden="1"/>
    </xf>
    <xf numFmtId="0" fontId="39" fillId="0" borderId="0" xfId="101" applyFont="1" applyAlignment="1" applyProtection="1">
      <alignment vertical="top" wrapText="1"/>
      <protection hidden="1"/>
    </xf>
    <xf numFmtId="0" fontId="38" fillId="0" borderId="0" xfId="123" applyFont="1" applyAlignment="1" applyProtection="1">
      <alignment horizontal="center"/>
      <protection hidden="1"/>
    </xf>
    <xf numFmtId="0" fontId="39" fillId="0" borderId="0" xfId="123" applyFont="1" applyAlignment="1" applyProtection="1">
      <alignment wrapText="1"/>
      <protection hidden="1"/>
    </xf>
    <xf numFmtId="0" fontId="38" fillId="0" borderId="0" xfId="101" applyFont="1" applyAlignment="1" applyProtection="1">
      <alignment horizontal="left"/>
      <protection hidden="1"/>
    </xf>
    <xf numFmtId="0" fontId="92" fillId="0" borderId="0" xfId="122" applyFont="1" applyAlignment="1" applyProtection="1">
      <alignment horizontal="center" vertical="center"/>
      <protection hidden="1"/>
    </xf>
    <xf numFmtId="0" fontId="92" fillId="0" borderId="21" xfId="122" applyFont="1" applyBorder="1" applyAlignment="1" applyProtection="1">
      <alignment horizontal="center" vertical="center"/>
      <protection hidden="1"/>
    </xf>
    <xf numFmtId="0" fontId="37" fillId="0" borderId="26" xfId="122" applyFont="1" applyBorder="1" applyAlignment="1">
      <alignment horizontal="left" vertical="center" wrapText="1"/>
      <protection/>
    </xf>
    <xf numFmtId="0" fontId="37" fillId="0" borderId="20" xfId="122" applyFont="1" applyBorder="1" applyAlignment="1">
      <alignment horizontal="left" vertical="center" wrapText="1"/>
      <protection/>
    </xf>
    <xf numFmtId="0" fontId="37" fillId="0" borderId="27" xfId="122" applyFont="1" applyBorder="1" applyAlignment="1">
      <alignment horizontal="left" vertical="center" wrapText="1"/>
      <protection/>
    </xf>
    <xf numFmtId="0" fontId="37" fillId="0" borderId="24" xfId="122" applyFont="1" applyBorder="1" applyAlignment="1">
      <alignment vertical="center" wrapText="1"/>
      <protection/>
    </xf>
    <xf numFmtId="0" fontId="37" fillId="0" borderId="28" xfId="122" applyFont="1" applyBorder="1" applyAlignment="1">
      <alignment vertical="center" wrapText="1"/>
      <protection/>
    </xf>
    <xf numFmtId="0" fontId="37" fillId="0" borderId="29" xfId="122" applyFont="1" applyBorder="1" applyAlignment="1">
      <alignment vertical="center" wrapText="1"/>
      <protection/>
    </xf>
    <xf numFmtId="0" fontId="37" fillId="0" borderId="26" xfId="122" applyFont="1" applyBorder="1" applyAlignment="1">
      <alignment vertical="center" wrapText="1"/>
      <protection/>
    </xf>
    <xf numFmtId="0" fontId="37" fillId="0" borderId="20" xfId="122" applyFont="1" applyBorder="1" applyAlignment="1">
      <alignment vertical="center" wrapText="1"/>
      <protection/>
    </xf>
    <xf numFmtId="0" fontId="37" fillId="0" borderId="27" xfId="122" applyFont="1" applyBorder="1" applyAlignment="1">
      <alignment vertical="center" wrapText="1"/>
      <protection/>
    </xf>
    <xf numFmtId="0" fontId="35" fillId="0" borderId="30" xfId="122" applyFont="1" applyBorder="1" applyAlignment="1">
      <alignment vertical="center" wrapText="1"/>
      <protection/>
    </xf>
    <xf numFmtId="0" fontId="35" fillId="0" borderId="0" xfId="122" applyFont="1" applyAlignment="1">
      <alignment vertical="center" wrapText="1"/>
      <protection/>
    </xf>
    <xf numFmtId="0" fontId="76" fillId="0" borderId="30" xfId="122" applyFont="1" applyBorder="1" applyAlignment="1">
      <alignment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30" xfId="122" applyFont="1" applyBorder="1" applyAlignment="1">
      <alignment vertical="top" wrapText="1"/>
      <protection/>
    </xf>
    <xf numFmtId="0" fontId="37" fillId="0" borderId="0" xfId="122" applyFont="1" applyAlignment="1">
      <alignment vertical="top" wrapText="1"/>
      <protection/>
    </xf>
    <xf numFmtId="0" fontId="35" fillId="0" borderId="24" xfId="122" applyFont="1" applyBorder="1" applyAlignment="1">
      <alignment horizontal="left" wrapText="1"/>
      <protection/>
    </xf>
    <xf numFmtId="0" fontId="35" fillId="0" borderId="28" xfId="122" applyFont="1" applyBorder="1" applyAlignment="1">
      <alignment horizontal="left" wrapText="1"/>
      <protection/>
    </xf>
    <xf numFmtId="0" fontId="35" fillId="0" borderId="29" xfId="122" applyFont="1" applyBorder="1" applyAlignment="1">
      <alignment horizontal="left" wrapText="1"/>
      <protection/>
    </xf>
    <xf numFmtId="195" fontId="37" fillId="0" borderId="30" xfId="148" applyFont="1" applyFill="1" applyBorder="1" applyAlignment="1" applyProtection="1">
      <alignment vertical="center" wrapText="1"/>
      <protection/>
    </xf>
    <xf numFmtId="195" fontId="37" fillId="0" borderId="0" xfId="148" applyFont="1" applyFill="1" applyBorder="1" applyAlignment="1" applyProtection="1">
      <alignment vertical="center" wrapText="1"/>
      <protection/>
    </xf>
    <xf numFmtId="195" fontId="37" fillId="0" borderId="25" xfId="148" applyFont="1" applyFill="1" applyBorder="1" applyAlignment="1" applyProtection="1">
      <alignment vertical="center" wrapText="1"/>
      <protection/>
    </xf>
    <xf numFmtId="0" fontId="35" fillId="0" borderId="0" xfId="122" applyFont="1" applyAlignment="1">
      <alignment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33" fillId="0" borderId="0" xfId="122" applyFont="1" applyAlignment="1">
      <alignment horizontal="center" vertical="center"/>
      <protection/>
    </xf>
    <xf numFmtId="0" fontId="37" fillId="0" borderId="21" xfId="122" applyFont="1" applyBorder="1" applyAlignment="1">
      <alignment wrapText="1"/>
      <protection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/>
    </xf>
    <xf numFmtId="0" fontId="4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41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0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Border="1" applyAlignment="1">
      <alignment horizontal="left" vertical="top" wrapText="1"/>
    </xf>
    <xf numFmtId="0" fontId="63" fillId="0" borderId="0" xfId="122" applyNumberFormat="1" applyFont="1" applyFill="1" applyBorder="1" applyAlignment="1" applyProtection="1">
      <alignment horizontal="right" vertical="top" wrapText="1"/>
      <protection hidden="1"/>
    </xf>
    <xf numFmtId="0" fontId="63" fillId="0" borderId="0" xfId="122" applyNumberFormat="1" applyFont="1" applyFill="1" applyBorder="1" applyAlignment="1" applyProtection="1">
      <alignment horizontal="left" vertical="top" wrapText="1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/>
      <protection/>
    </xf>
    <xf numFmtId="0" fontId="51" fillId="29" borderId="22" xfId="122" applyFont="1" applyFill="1" applyBorder="1" applyAlignment="1" applyProtection="1">
      <alignment vertical="center"/>
      <protection hidden="1"/>
    </xf>
    <xf numFmtId="0" fontId="51" fillId="29" borderId="23" xfId="122" applyFont="1" applyFill="1" applyBorder="1" applyAlignment="1" applyProtection="1">
      <alignment vertical="center"/>
      <protection hidden="1"/>
    </xf>
    <xf numFmtId="0" fontId="86" fillId="0" borderId="0" xfId="122" applyFont="1" applyAlignment="1">
      <alignment horizontal="center" vertical="center"/>
      <protection/>
    </xf>
    <xf numFmtId="0" fontId="51" fillId="29" borderId="22" xfId="0" applyNumberFormat="1" applyFont="1" applyFill="1" applyBorder="1" applyAlignment="1" applyProtection="1">
      <alignment vertical="center" wrapText="1"/>
      <protection hidden="1"/>
    </xf>
    <xf numFmtId="0" fontId="51" fillId="29" borderId="23" xfId="0" applyNumberFormat="1" applyFont="1" applyFill="1" applyBorder="1" applyAlignment="1" applyProtection="1">
      <alignment vertical="center" wrapText="1"/>
      <protection hidden="1"/>
    </xf>
    <xf numFmtId="0" fontId="63" fillId="29" borderId="0" xfId="0" applyNumberFormat="1" applyFont="1" applyFill="1" applyBorder="1" applyAlignment="1" applyProtection="1">
      <alignment horizontal="left" vertical="center" wrapText="1"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44" fillId="29" borderId="22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3" xfId="122" applyNumberFormat="1" applyFont="1" applyFill="1" applyBorder="1" applyAlignment="1" applyProtection="1">
      <alignment horizontal="center" vertical="center" wrapText="1"/>
      <protection hidden="1"/>
    </xf>
    <xf numFmtId="0" fontId="49" fillId="29" borderId="22" xfId="122" applyNumberFormat="1" applyFont="1" applyFill="1" applyBorder="1" applyAlignment="1" applyProtection="1">
      <alignment horizontal="center" vertical="center"/>
      <protection hidden="1"/>
    </xf>
    <xf numFmtId="0" fontId="49" fillId="29" borderId="23" xfId="122" applyNumberFormat="1" applyFont="1" applyFill="1" applyBorder="1" applyAlignment="1" applyProtection="1">
      <alignment horizontal="center" vertical="center"/>
      <protection hidden="1"/>
    </xf>
    <xf numFmtId="0" fontId="49" fillId="29" borderId="22" xfId="122" applyNumberFormat="1" applyFont="1" applyFill="1" applyBorder="1" applyAlignment="1" applyProtection="1">
      <alignment vertical="center" wrapText="1"/>
      <protection hidden="1"/>
    </xf>
    <xf numFmtId="0" fontId="49" fillId="29" borderId="23" xfId="122" applyNumberFormat="1" applyFont="1" applyFill="1" applyBorder="1" applyAlignment="1" applyProtection="1">
      <alignment vertical="center"/>
      <protection hidden="1"/>
    </xf>
    <xf numFmtId="0" fontId="49" fillId="29" borderId="23" xfId="122" applyNumberFormat="1" applyFont="1" applyFill="1" applyBorder="1" applyAlignment="1" applyProtection="1">
      <alignment vertical="center" wrapText="1"/>
      <protection hidden="1"/>
    </xf>
    <xf numFmtId="0" fontId="49" fillId="29" borderId="22" xfId="103" applyFont="1" applyFill="1" applyBorder="1" applyAlignment="1" applyProtection="1">
      <alignment vertical="center" wrapText="1"/>
      <protection hidden="1"/>
    </xf>
    <xf numFmtId="0" fontId="49" fillId="29" borderId="23" xfId="103" applyFont="1" applyFill="1" applyBorder="1" applyAlignment="1" applyProtection="1">
      <alignment vertical="center" wrapText="1"/>
      <protection hidden="1"/>
    </xf>
    <xf numFmtId="0" fontId="51" fillId="29" borderId="22" xfId="103" applyFont="1" applyFill="1" applyBorder="1" applyAlignment="1" applyProtection="1">
      <alignment vertical="center" wrapText="1"/>
      <protection hidden="1"/>
    </xf>
    <xf numFmtId="0" fontId="51" fillId="29" borderId="23" xfId="103" applyFont="1" applyFill="1" applyBorder="1" applyAlignment="1" applyProtection="1">
      <alignment vertical="center" wrapText="1"/>
      <protection hidden="1"/>
    </xf>
    <xf numFmtId="0" fontId="51" fillId="29" borderId="22" xfId="0" applyFont="1" applyFill="1" applyBorder="1" applyAlignment="1" applyProtection="1">
      <alignment vertical="center" wrapText="1"/>
      <protection hidden="1"/>
    </xf>
    <xf numFmtId="0" fontId="51" fillId="29" borderId="23" xfId="0" applyFont="1" applyFill="1" applyBorder="1" applyAlignment="1" applyProtection="1">
      <alignment vertical="center" wrapText="1"/>
      <protection hidden="1"/>
    </xf>
    <xf numFmtId="0" fontId="51" fillId="29" borderId="21" xfId="0" applyFont="1" applyFill="1" applyBorder="1" applyAlignment="1" applyProtection="1">
      <alignment vertical="center" wrapText="1"/>
      <protection hidden="1"/>
    </xf>
    <xf numFmtId="0" fontId="51" fillId="29" borderId="21" xfId="0" applyNumberFormat="1" applyFont="1" applyFill="1" applyBorder="1" applyAlignment="1" applyProtection="1">
      <alignment vertical="center" wrapText="1"/>
      <protection hidden="1"/>
    </xf>
    <xf numFmtId="0" fontId="67" fillId="29" borderId="21" xfId="0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/>
      <protection hidden="1"/>
    </xf>
    <xf numFmtId="0" fontId="49" fillId="29" borderId="21" xfId="0" applyFont="1" applyFill="1" applyBorder="1" applyAlignment="1" applyProtection="1">
      <alignment vertical="center" wrapText="1"/>
      <protection hidden="1"/>
    </xf>
    <xf numFmtId="0" fontId="73" fillId="0" borderId="0" xfId="122" applyNumberFormat="1" applyFont="1" applyFill="1" applyBorder="1" applyAlignment="1" applyProtection="1">
      <alignment horizontal="left" vertical="center" wrapText="1"/>
      <protection hidden="1"/>
    </xf>
    <xf numFmtId="0" fontId="57" fillId="2" borderId="22" xfId="122" applyNumberFormat="1" applyFont="1" applyFill="1" applyBorder="1" applyAlignment="1" applyProtection="1">
      <alignment horizontal="center" vertical="center" wrapText="1"/>
      <protection hidden="1"/>
    </xf>
    <xf numFmtId="0" fontId="57" fillId="2" borderId="23" xfId="122" applyNumberFormat="1" applyFont="1" applyFill="1" applyBorder="1" applyAlignment="1" applyProtection="1">
      <alignment horizontal="center" vertical="center" wrapText="1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3" xfId="122" applyNumberFormat="1" applyFont="1" applyFill="1" applyBorder="1" applyAlignment="1" applyProtection="1">
      <alignment horizontal="center" vertical="center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5" fillId="0" borderId="0" xfId="122" applyFont="1" applyBorder="1" applyAlignment="1" applyProtection="1">
      <alignment horizontal="center"/>
      <protection hidden="1"/>
    </xf>
    <xf numFmtId="0" fontId="84" fillId="0" borderId="0" xfId="122" applyFont="1" applyBorder="1" applyAlignment="1" applyProtection="1">
      <alignment horizontal="center"/>
      <protection hidden="1"/>
    </xf>
    <xf numFmtId="0" fontId="69" fillId="0" borderId="0" xfId="121" applyFont="1" applyBorder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left" vertical="center" wrapText="1"/>
      <protection hidden="1"/>
    </xf>
    <xf numFmtId="0" fontId="49" fillId="0" borderId="23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2" xfId="0" applyFont="1" applyFill="1" applyBorder="1" applyAlignment="1" applyProtection="1">
      <alignment horizontal="left" vertical="center" wrapText="1"/>
      <protection hidden="1"/>
    </xf>
    <xf numFmtId="0" fontId="67" fillId="0" borderId="23" xfId="0" applyFont="1" applyFill="1" applyBorder="1" applyAlignment="1" applyProtection="1">
      <alignment horizontal="left" vertical="center" wrapText="1"/>
      <protection hidden="1"/>
    </xf>
    <xf numFmtId="0" fontId="67" fillId="0" borderId="24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9" xfId="122" applyNumberFormat="1" applyFont="1" applyFill="1" applyBorder="1" applyAlignment="1" applyProtection="1">
      <alignment horizontal="left" vertical="center" wrapText="1"/>
      <protection hidden="1"/>
    </xf>
    <xf numFmtId="0" fontId="84" fillId="0" borderId="0" xfId="122" applyFont="1" applyAlignment="1" applyProtection="1">
      <alignment horizontal="left" wrapText="1"/>
      <protection hidden="1"/>
    </xf>
    <xf numFmtId="0" fontId="101" fillId="0" borderId="0" xfId="123" applyFont="1" applyAlignment="1" applyProtection="1">
      <alignment horizontal="center" vertical="center" wrapText="1"/>
      <protection hidden="1"/>
    </xf>
    <xf numFmtId="0" fontId="66" fillId="0" borderId="20" xfId="123" applyFont="1" applyBorder="1" applyAlignment="1" applyProtection="1">
      <alignment horizontal="left" vertical="top" wrapText="1"/>
      <protection hidden="1"/>
    </xf>
    <xf numFmtId="0" fontId="44" fillId="0" borderId="0" xfId="123" applyFont="1" applyAlignment="1" applyProtection="1">
      <alignment horizontal="right"/>
      <protection hidden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ід" xfId="81"/>
    <cellStyle name="Ввод " xfId="82"/>
    <cellStyle name="Ввод  2" xfId="83"/>
    <cellStyle name="Вывод 2" xfId="85"/>
    <cellStyle name="Вычисление 2" xfId="86"/>
    <cellStyle name="Гарний" xfId="87"/>
    <cellStyle name="Hyperlink" xfId="88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ичайний 2" xfId="100"/>
    <cellStyle name="Звичайний 2 2" xfId="101"/>
    <cellStyle name="Звичайний 2_Нова форма А3 від 23 грудня" xfId="102"/>
    <cellStyle name="Звичайний_Аркуш1" xfId="103"/>
    <cellStyle name="Зв'язана клітинка" xfId="104"/>
    <cellStyle name="Итог 2" xfId="105"/>
    <cellStyle name="Колірна тема 1" xfId="106"/>
    <cellStyle name="Колірна тема 2" xfId="107"/>
    <cellStyle name="Колірна тема 3" xfId="108"/>
    <cellStyle name="Колірна тема 4" xfId="109"/>
    <cellStyle name="Колірна тема 5" xfId="110"/>
    <cellStyle name="Колірна тема 6" xfId="111"/>
    <cellStyle name="Контрольна клітинка" xfId="112"/>
    <cellStyle name="Контрольная ячейка" xfId="113"/>
    <cellStyle name="Контрольная ячейка 2" xfId="114"/>
    <cellStyle name="Назва" xfId="115"/>
    <cellStyle name="Название" xfId="116"/>
    <cellStyle name="Название 2" xfId="117"/>
    <cellStyle name="Нейтральний" xfId="118"/>
    <cellStyle name="Нейтральный 2" xfId="119"/>
    <cellStyle name="Обчислення" xfId="120"/>
    <cellStyle name="Обычный 2" xfId="121"/>
    <cellStyle name="Обычный 2 2" xfId="122"/>
    <cellStyle name="Обычный 2 2 2" xfId="123"/>
    <cellStyle name="Обычный 2_Нова форма А3 від 23 грудня" xfId="124"/>
    <cellStyle name="Обычный 3" xfId="125"/>
    <cellStyle name="Обычный 4" xfId="126"/>
    <cellStyle name="Обычный 7 2" xfId="127"/>
    <cellStyle name="Обычный 7 2 2" xfId="128"/>
    <cellStyle name="Обычный_Розділ 1" xfId="129"/>
    <cellStyle name="Обычный_форма 22-а зміни" xfId="130"/>
    <cellStyle name="Followed Hyperlink" xfId="131"/>
    <cellStyle name="Підсумок" xfId="132"/>
    <cellStyle name="Плохой 2" xfId="133"/>
    <cellStyle name="Поганий" xfId="134"/>
    <cellStyle name="Пояснение 2" xfId="135"/>
    <cellStyle name="Примечание 2" xfId="136"/>
    <cellStyle name="Примітка" xfId="137"/>
    <cellStyle name="Результат" xfId="138"/>
    <cellStyle name="Связанная ячейка" xfId="139"/>
    <cellStyle name="Связанная ячейка 2" xfId="140"/>
    <cellStyle name="Середній" xfId="141"/>
    <cellStyle name="Текст попередження" xfId="142"/>
    <cellStyle name="Текст пояснення" xfId="143"/>
    <cellStyle name="Текст предупреждения" xfId="144"/>
    <cellStyle name="Текст предупреждения 2" xfId="145"/>
    <cellStyle name="Финансовый [0] 2" xfId="146"/>
    <cellStyle name="Финансовый [0] 2 2" xfId="147"/>
    <cellStyle name="Comma" xfId="148"/>
    <cellStyle name="Comma [0]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\&#1042;&#1055;_&#1042;&#1057;\&#1047;&#1074;&#1110;&#1090;_2-&#1042;&#1055;_&#1042;&#105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&#1040;&#1057;&#1057;%20&#1042;&#1057;%202022\&#1059;&#1057;&#1030;%20&#1047;&#1042;&#1030;&#1058;&#1048;%20&#1047;&#1040;%202021%20&#1056;&#1030;&#1050;\&#1047;&#1074;&#1110;&#1090;%201-&#1042;&#1057;%20&#1079;&#1072;%202021%20&#1088;&#1110;&#1082;\&#1047;&#1074;&#1110;&#1090;%201-&#1042;&#1057;%20&#1079;&#1072;%202021%20&#1088;&#1110;&#1082;\1-&#1042;&#1057;%20&#1079;&#1072;%202021%20&#1088;&#1110;&#1082;\1-&#1042;&#1057;\&#1047;&#1074;&#1077;&#1076;&#1077;&#1085;&#1085;&#1103;\&#1041;&#1040;&#1047;&#1040;\&#1050;&#1040;&#1057;_&#1042;&#1057;\&#1047;&#1074;&#1110;&#1090;_3-&#1050;&#1040;&#1057;_&#1042;&#105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&#1040;&#1057;&#1057;%20&#1042;&#1057;%202022\&#1059;&#1057;&#1030;%20&#1047;&#1042;&#1030;&#1058;&#1048;%20&#1047;&#1040;%202021%20&#1056;&#1030;&#1050;\&#1047;&#1074;&#1110;&#1090;%201-&#1042;&#1057;%20&#1079;&#1072;%202021%20&#1088;&#1110;&#1082;\&#1047;&#1074;&#1110;&#1090;%201-&#1042;&#1057;%20&#1079;&#1072;%202021%20&#1088;&#1110;&#1082;\1-&#1042;&#1057;%20&#1079;&#1072;%202021%20&#1088;&#1110;&#1082;\1-&#1042;&#1057;\&#1047;&#1074;&#1077;&#1076;&#1077;&#1085;&#1085;&#1103;\&#1041;&#1040;&#1047;&#1040;\&#1050;&#1043;&#1057;_&#1042;&#1057;\&#1047;&#1074;&#1110;&#1090;_4-%20&#1050;&#1043;&#1057;_&#1042;&#105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&#1040;&#1057;&#1057;%20&#1042;&#1057;%202022\&#1059;&#1057;&#1030;%20&#1047;&#1042;&#1030;&#1058;&#1048;%20&#1047;&#1040;%202021%20&#1056;&#1030;&#1050;\&#1047;&#1074;&#1110;&#1090;%201-&#1042;&#1057;%20&#1079;&#1072;%202021%20&#1088;&#1110;&#1082;\&#1047;&#1074;&#1110;&#1090;%201-&#1042;&#1057;%20&#1079;&#1072;%202021%20&#1088;&#1110;&#1082;\1-&#1042;&#1057;%20&#1079;&#1072;%202021%20&#1088;&#1110;&#1082;\1-&#1042;&#1057;\&#1047;&#1074;&#1077;&#1076;&#1077;&#1085;&#1085;&#1103;\&#1041;&#1040;&#1047;&#1040;\&#1050;&#1050;&#1057;_&#1042;&#1057;\&#1047;&#1074;&#1110;&#1090;_5-&#1050;&#1050;&#1057;_&#1042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\&#1050;&#1040;&#1057;_&#1042;&#1057;\&#1047;&#1074;&#1110;&#1090;_3-&#1050;&#1040;&#1057;_&#1042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\&#1050;&#1062;&#1057;_&#1042;&#1057;\&#1047;&#1074;&#1110;&#1090;_6-&#1050;&#1062;&#1057;_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\&#1050;&#1050;&#1057;_&#1042;&#1057;\&#1047;&#1074;&#1110;&#1090;_5-&#1050;&#1050;&#1057;_&#1042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\&#1050;&#1043;&#1057;_&#1042;&#1057;\&#1047;&#1074;&#1110;&#1090;_4-%20&#1050;&#1043;&#1057;_&#1042;&#10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Users\KlochkovaKhS.SC\Desktop\&#1047;&#1074;&#1110;&#1090;%201-&#1042;&#1057;%20&#1079;&#1072;%202021%20&#1088;&#1110;&#1082;\1-&#1042;&#1057;%20&#1079;&#1072;%202021%20&#1088;&#1110;&#1082;%20&#1079;%20&#1059;&#1051;&#1050;\1-&#1042;&#1057;\!%20&#1056;&#1054;&#1047;&#1044;&#1030;&#1051;%205-&#1042;&#1057;%20&#1050;&#1040;&#1057;&#1057;&#1050;&#1040;&#1056;&#1043;&#1048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Users\KlochkovaKhS.SC\Desktop\&#1047;&#1074;&#1110;&#1090;%201-&#1042;&#1057;%20&#1079;&#1072;%202021%20&#1088;&#1110;&#1082;\1-&#1042;&#1057;%20&#1079;&#1072;%202021%20&#1088;&#1110;&#1082;%20&#1079;%20&#1059;&#1051;&#1050;\1-&#1042;&#1057;\&#1056;&#1086;&#1079;&#1076;&#1110;&#1083;%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&#1040;&#1057;&#1057;%20&#1042;&#1057;%202022\&#1059;&#1057;&#1030;%20&#1047;&#1042;&#1030;&#1058;&#1048;%20&#1047;&#1040;%202021%20&#1056;&#1030;&#1050;\&#1047;&#1074;&#1110;&#1090;%201-&#1042;&#1057;%20&#1079;&#1072;%202021%20&#1088;&#1110;&#1082;\&#1047;&#1074;&#1110;&#1090;%201-&#1042;&#1057;%20&#1079;&#1072;%202021%20&#1088;&#1110;&#1082;\1-&#1042;&#1057;%20&#1079;&#1072;%202021%20&#1088;&#1110;&#1082;\1-&#1042;&#1057;\&#1047;&#1074;&#1077;&#1076;&#1077;&#1085;&#1085;&#1103;\&#1041;&#1040;&#1047;&#1040;\&#1042;&#1055;_&#1042;&#1057;\&#1047;&#1074;&#1110;&#1090;_2-&#1042;&#1055;_&#1042;&#105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&#1040;&#1057;&#1057;%20&#1042;&#1057;%202022\&#1059;&#1057;&#1030;%20&#1047;&#1042;&#1030;&#1058;&#1048;%20&#1047;&#1040;%202021%20&#1056;&#1030;&#1050;\&#1047;&#1074;&#1110;&#1090;%201-&#1042;&#1057;%20&#1079;&#1072;%202021%20&#1088;&#1110;&#1082;\&#1047;&#1074;&#1110;&#1090;%201-&#1042;&#1057;%20&#1079;&#1072;%202021%20&#1088;&#1110;&#1082;\1-&#1042;&#1057;%20&#1079;&#1072;%202021%20&#1088;&#1110;&#1082;\1-&#1042;&#1057;\&#1047;&#1074;&#1077;&#1076;&#1077;&#1085;&#1085;&#1103;\&#1041;&#1040;&#1047;&#1040;\&#1050;&#1062;&#1057;_&#1042;&#1057;\&#1047;&#1074;&#1110;&#1090;_6-&#1050;&#1062;&#1057;_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 "/>
      <sheetName val="зміст"/>
      <sheetName val="Р1 за формою ПЗ"/>
      <sheetName val="Р2 за видами судочинства"/>
      <sheetName val="! Р 3 Апеляц"/>
      <sheetName val=" Р. 4 Кас за категоріями"/>
      <sheetName val="Р 5 Кас за підставами"/>
      <sheetName val="Р. 6 за виключними"/>
    </sheetNames>
    <sheetDataSet>
      <sheetData sheetId="2">
        <row r="5">
          <cell r="D5">
            <v>1391</v>
          </cell>
          <cell r="E5">
            <v>279</v>
          </cell>
          <cell r="G5">
            <v>1069</v>
          </cell>
          <cell r="H5">
            <v>213</v>
          </cell>
          <cell r="I5">
            <v>398</v>
          </cell>
          <cell r="J5">
            <v>7</v>
          </cell>
          <cell r="K5">
            <v>440</v>
          </cell>
          <cell r="L5">
            <v>0</v>
          </cell>
          <cell r="N5">
            <v>195</v>
          </cell>
        </row>
        <row r="6">
          <cell r="D6">
            <v>63</v>
          </cell>
          <cell r="E6">
            <v>26</v>
          </cell>
          <cell r="F6">
            <v>37</v>
          </cell>
          <cell r="G6">
            <v>47</v>
          </cell>
          <cell r="H6">
            <v>4</v>
          </cell>
          <cell r="I6">
            <v>3</v>
          </cell>
          <cell r="J6">
            <v>2</v>
          </cell>
          <cell r="K6">
            <v>38</v>
          </cell>
          <cell r="L6">
            <v>0</v>
          </cell>
          <cell r="N6">
            <v>13</v>
          </cell>
        </row>
        <row r="7">
          <cell r="D7">
            <v>454</v>
          </cell>
          <cell r="E7">
            <v>165</v>
          </cell>
          <cell r="F7">
            <v>289</v>
          </cell>
          <cell r="G7">
            <v>357</v>
          </cell>
          <cell r="H7">
            <v>57</v>
          </cell>
          <cell r="I7">
            <v>8</v>
          </cell>
          <cell r="J7">
            <v>2</v>
          </cell>
          <cell r="K7">
            <v>280</v>
          </cell>
          <cell r="L7">
            <v>0</v>
          </cell>
          <cell r="N7">
            <v>74</v>
          </cell>
        </row>
        <row r="8">
          <cell r="D8">
            <v>297</v>
          </cell>
          <cell r="E8">
            <v>75</v>
          </cell>
          <cell r="G8">
            <v>109</v>
          </cell>
          <cell r="H8">
            <v>0</v>
          </cell>
          <cell r="I8">
            <v>0</v>
          </cell>
          <cell r="J8">
            <v>1</v>
          </cell>
          <cell r="K8">
            <v>108</v>
          </cell>
          <cell r="L8">
            <v>0</v>
          </cell>
          <cell r="N8">
            <v>87</v>
          </cell>
        </row>
        <row r="9">
          <cell r="D9">
            <v>11</v>
          </cell>
          <cell r="E9">
            <v>2</v>
          </cell>
          <cell r="F9">
            <v>9</v>
          </cell>
          <cell r="G9">
            <v>10</v>
          </cell>
          <cell r="H9">
            <v>5</v>
          </cell>
          <cell r="I9">
            <v>4</v>
          </cell>
          <cell r="J9">
            <v>0</v>
          </cell>
          <cell r="K9">
            <v>1</v>
          </cell>
          <cell r="L9">
            <v>0</v>
          </cell>
          <cell r="N9">
            <v>1</v>
          </cell>
        </row>
        <row r="10">
          <cell r="D10">
            <v>238</v>
          </cell>
          <cell r="E10">
            <v>8</v>
          </cell>
          <cell r="F10">
            <v>230</v>
          </cell>
          <cell r="G10">
            <v>224</v>
          </cell>
          <cell r="H10">
            <v>15</v>
          </cell>
          <cell r="I10">
            <v>194</v>
          </cell>
          <cell r="J10">
            <v>2</v>
          </cell>
          <cell r="K10">
            <v>13</v>
          </cell>
          <cell r="L10">
            <v>0</v>
          </cell>
          <cell r="N10">
            <v>14</v>
          </cell>
        </row>
        <row r="12">
          <cell r="D12">
            <v>6</v>
          </cell>
          <cell r="E12">
            <v>5</v>
          </cell>
          <cell r="F12">
            <v>1</v>
          </cell>
          <cell r="G12">
            <v>6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0</v>
          </cell>
          <cell r="N12">
            <v>0</v>
          </cell>
        </row>
        <row r="17"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E19">
            <v>16</v>
          </cell>
          <cell r="F19">
            <v>136</v>
          </cell>
          <cell r="H19">
            <v>10</v>
          </cell>
          <cell r="I19">
            <v>27</v>
          </cell>
          <cell r="J19">
            <v>11</v>
          </cell>
        </row>
        <row r="20">
          <cell r="D20">
            <v>60</v>
          </cell>
          <cell r="E20">
            <v>10</v>
          </cell>
          <cell r="F20">
            <v>45</v>
          </cell>
          <cell r="H20">
            <v>0</v>
          </cell>
          <cell r="I20">
            <v>3</v>
          </cell>
          <cell r="J20">
            <v>2</v>
          </cell>
          <cell r="K20">
            <v>0</v>
          </cell>
        </row>
      </sheetData>
      <sheetData sheetId="3">
        <row r="7">
          <cell r="C7">
            <v>762</v>
          </cell>
          <cell r="D7">
            <v>209</v>
          </cell>
          <cell r="E7">
            <v>553</v>
          </cell>
          <cell r="G7">
            <v>614</v>
          </cell>
          <cell r="H7">
            <v>97</v>
          </cell>
          <cell r="I7">
            <v>162</v>
          </cell>
          <cell r="J7">
            <v>5</v>
          </cell>
          <cell r="K7">
            <v>340</v>
          </cell>
          <cell r="L7">
            <v>105</v>
          </cell>
        </row>
        <row r="8">
          <cell r="C8">
            <v>63</v>
          </cell>
          <cell r="D8">
            <v>26</v>
          </cell>
          <cell r="E8">
            <v>37</v>
          </cell>
          <cell r="G8">
            <v>47</v>
          </cell>
          <cell r="H8">
            <v>4</v>
          </cell>
          <cell r="I8">
            <v>3</v>
          </cell>
          <cell r="J8">
            <v>2</v>
          </cell>
          <cell r="K8">
            <v>38</v>
          </cell>
          <cell r="L8">
            <v>13</v>
          </cell>
        </row>
        <row r="9">
          <cell r="C9">
            <v>454</v>
          </cell>
          <cell r="D9">
            <v>165</v>
          </cell>
          <cell r="E9">
            <v>289</v>
          </cell>
          <cell r="G9">
            <v>357</v>
          </cell>
          <cell r="H9">
            <v>57</v>
          </cell>
          <cell r="I9">
            <v>8</v>
          </cell>
          <cell r="J9">
            <v>2</v>
          </cell>
          <cell r="K9">
            <v>280</v>
          </cell>
          <cell r="L9">
            <v>74</v>
          </cell>
        </row>
        <row r="10">
          <cell r="C10">
            <v>45</v>
          </cell>
          <cell r="D10">
            <v>13</v>
          </cell>
          <cell r="E10">
            <v>32</v>
          </cell>
          <cell r="G10">
            <v>18</v>
          </cell>
          <cell r="H10">
            <v>0</v>
          </cell>
          <cell r="I10">
            <v>0</v>
          </cell>
          <cell r="J10">
            <v>0</v>
          </cell>
          <cell r="K10">
            <v>18</v>
          </cell>
          <cell r="L10">
            <v>10</v>
          </cell>
        </row>
        <row r="11">
          <cell r="C11">
            <v>6</v>
          </cell>
          <cell r="D11">
            <v>2</v>
          </cell>
          <cell r="E11">
            <v>4</v>
          </cell>
          <cell r="G11">
            <v>5</v>
          </cell>
          <cell r="H11">
            <v>3</v>
          </cell>
          <cell r="I11">
            <v>1</v>
          </cell>
          <cell r="J11">
            <v>0</v>
          </cell>
          <cell r="K11">
            <v>1</v>
          </cell>
          <cell r="L11">
            <v>1</v>
          </cell>
        </row>
        <row r="12">
          <cell r="C12">
            <v>22</v>
          </cell>
          <cell r="D12">
            <v>2</v>
          </cell>
          <cell r="E12">
            <v>20</v>
          </cell>
          <cell r="G12">
            <v>17</v>
          </cell>
          <cell r="H12">
            <v>2</v>
          </cell>
          <cell r="I12">
            <v>11</v>
          </cell>
          <cell r="J12">
            <v>1</v>
          </cell>
          <cell r="K12">
            <v>3</v>
          </cell>
          <cell r="L12">
            <v>5</v>
          </cell>
        </row>
        <row r="15">
          <cell r="C15">
            <v>110</v>
          </cell>
          <cell r="D15">
            <v>26</v>
          </cell>
          <cell r="E15">
            <v>84</v>
          </cell>
          <cell r="G15">
            <v>46</v>
          </cell>
          <cell r="H15">
            <v>0</v>
          </cell>
          <cell r="I15">
            <v>2</v>
          </cell>
          <cell r="J15">
            <v>1</v>
          </cell>
          <cell r="K15">
            <v>43</v>
          </cell>
          <cell r="L15">
            <v>36</v>
          </cell>
        </row>
        <row r="16">
          <cell r="C16">
            <v>107</v>
          </cell>
          <cell r="D16">
            <v>26</v>
          </cell>
          <cell r="E16">
            <v>81</v>
          </cell>
          <cell r="G16">
            <v>44</v>
          </cell>
          <cell r="H16">
            <v>0</v>
          </cell>
          <cell r="I16">
            <v>0</v>
          </cell>
          <cell r="J16">
            <v>1</v>
          </cell>
          <cell r="K16">
            <v>43</v>
          </cell>
          <cell r="L16">
            <v>35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2</v>
          </cell>
          <cell r="D18">
            <v>0</v>
          </cell>
          <cell r="E18">
            <v>2</v>
          </cell>
          <cell r="G18">
            <v>1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1</v>
          </cell>
        </row>
        <row r="20">
          <cell r="C20">
            <v>250</v>
          </cell>
          <cell r="D20">
            <v>5</v>
          </cell>
          <cell r="E20">
            <v>245</v>
          </cell>
          <cell r="G20">
            <v>240</v>
          </cell>
          <cell r="H20">
            <v>12</v>
          </cell>
          <cell r="I20">
            <v>220</v>
          </cell>
          <cell r="J20">
            <v>1</v>
          </cell>
          <cell r="K20">
            <v>7</v>
          </cell>
          <cell r="L20">
            <v>6</v>
          </cell>
        </row>
        <row r="21">
          <cell r="C21">
            <v>6</v>
          </cell>
          <cell r="D21">
            <v>1</v>
          </cell>
          <cell r="E21">
            <v>5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</row>
        <row r="22">
          <cell r="C22">
            <v>3</v>
          </cell>
          <cell r="D22">
            <v>0</v>
          </cell>
          <cell r="E22">
            <v>3</v>
          </cell>
          <cell r="G22">
            <v>3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194</v>
          </cell>
          <cell r="D23">
            <v>4</v>
          </cell>
          <cell r="E23">
            <v>190</v>
          </cell>
          <cell r="G23">
            <v>188</v>
          </cell>
          <cell r="H23">
            <v>7</v>
          </cell>
          <cell r="I23">
            <v>175</v>
          </cell>
          <cell r="J23">
            <v>1</v>
          </cell>
          <cell r="K23">
            <v>5</v>
          </cell>
          <cell r="L23">
            <v>6</v>
          </cell>
        </row>
        <row r="25">
          <cell r="C25">
            <v>266</v>
          </cell>
          <cell r="D25">
            <v>37</v>
          </cell>
          <cell r="E25">
            <v>229</v>
          </cell>
          <cell r="G25">
            <v>166</v>
          </cell>
          <cell r="H25">
            <v>104</v>
          </cell>
          <cell r="I25">
            <v>13</v>
          </cell>
          <cell r="J25">
            <v>0</v>
          </cell>
          <cell r="K25">
            <v>48</v>
          </cell>
          <cell r="L25">
            <v>48</v>
          </cell>
        </row>
        <row r="26">
          <cell r="C26">
            <v>139</v>
          </cell>
          <cell r="D26">
            <v>35</v>
          </cell>
          <cell r="E26">
            <v>104</v>
          </cell>
          <cell r="G26">
            <v>45</v>
          </cell>
          <cell r="H26">
            <v>0</v>
          </cell>
          <cell r="I26">
            <v>0</v>
          </cell>
          <cell r="J26">
            <v>0</v>
          </cell>
          <cell r="K26">
            <v>45</v>
          </cell>
          <cell r="L26">
            <v>42</v>
          </cell>
        </row>
        <row r="27">
          <cell r="C27">
            <v>2</v>
          </cell>
          <cell r="D27">
            <v>0</v>
          </cell>
          <cell r="E27">
            <v>2</v>
          </cell>
          <cell r="G27">
            <v>2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17</v>
          </cell>
          <cell r="D28">
            <v>0</v>
          </cell>
          <cell r="E28">
            <v>17</v>
          </cell>
          <cell r="G28">
            <v>15</v>
          </cell>
          <cell r="H28">
            <v>6</v>
          </cell>
          <cell r="I28">
            <v>6</v>
          </cell>
          <cell r="J28">
            <v>0</v>
          </cell>
          <cell r="K28">
            <v>3</v>
          </cell>
          <cell r="L28">
            <v>2</v>
          </cell>
        </row>
      </sheetData>
      <sheetData sheetId="4">
        <row r="9">
          <cell r="C9">
            <v>454</v>
          </cell>
          <cell r="E9">
            <v>289</v>
          </cell>
          <cell r="F9">
            <v>357</v>
          </cell>
          <cell r="G9">
            <v>57</v>
          </cell>
          <cell r="H9">
            <v>8</v>
          </cell>
          <cell r="I9">
            <v>2</v>
          </cell>
          <cell r="J9">
            <v>207</v>
          </cell>
          <cell r="K9">
            <v>27</v>
          </cell>
          <cell r="L9">
            <v>46</v>
          </cell>
          <cell r="M9">
            <v>14</v>
          </cell>
          <cell r="N9">
            <v>11</v>
          </cell>
          <cell r="O9">
            <v>21</v>
          </cell>
          <cell r="P9">
            <v>74</v>
          </cell>
        </row>
        <row r="36">
          <cell r="C36">
            <v>6</v>
          </cell>
          <cell r="D36">
            <v>5</v>
          </cell>
          <cell r="E36">
            <v>1</v>
          </cell>
          <cell r="F36">
            <v>6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5">
        <row r="6">
          <cell r="D6">
            <v>13</v>
          </cell>
          <cell r="G6">
            <v>18</v>
          </cell>
          <cell r="H6">
            <v>0</v>
          </cell>
          <cell r="I6">
            <v>6</v>
          </cell>
          <cell r="J6">
            <v>3</v>
          </cell>
          <cell r="K6">
            <v>9</v>
          </cell>
          <cell r="L6">
            <v>4</v>
          </cell>
          <cell r="M6">
            <v>1</v>
          </cell>
          <cell r="N6">
            <v>0</v>
          </cell>
          <cell r="O6">
            <v>3</v>
          </cell>
          <cell r="P6">
            <v>1</v>
          </cell>
          <cell r="Q6">
            <v>10</v>
          </cell>
        </row>
        <row r="21">
          <cell r="D21">
            <v>26</v>
          </cell>
          <cell r="G21">
            <v>44</v>
          </cell>
          <cell r="H21">
            <v>1</v>
          </cell>
          <cell r="I21">
            <v>7</v>
          </cell>
          <cell r="J21">
            <v>13</v>
          </cell>
          <cell r="K21">
            <v>23</v>
          </cell>
          <cell r="L21">
            <v>3</v>
          </cell>
          <cell r="M21">
            <v>5</v>
          </cell>
          <cell r="N21">
            <v>1</v>
          </cell>
          <cell r="O21">
            <v>11</v>
          </cell>
          <cell r="P21">
            <v>3</v>
          </cell>
          <cell r="Q21">
            <v>35</v>
          </cell>
        </row>
        <row r="32">
          <cell r="P32">
            <v>0</v>
          </cell>
        </row>
        <row r="33">
          <cell r="D33">
            <v>1</v>
          </cell>
          <cell r="G33">
            <v>2</v>
          </cell>
          <cell r="H33">
            <v>0</v>
          </cell>
          <cell r="I33">
            <v>1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</row>
        <row r="34">
          <cell r="D34">
            <v>35</v>
          </cell>
          <cell r="G34">
            <v>45</v>
          </cell>
          <cell r="I34">
            <v>9</v>
          </cell>
          <cell r="J34">
            <v>10</v>
          </cell>
          <cell r="K34">
            <v>26</v>
          </cell>
          <cell r="L34">
            <v>4</v>
          </cell>
          <cell r="M34">
            <v>3</v>
          </cell>
          <cell r="N34">
            <v>5</v>
          </cell>
          <cell r="O34">
            <v>11</v>
          </cell>
          <cell r="P34">
            <v>3</v>
          </cell>
          <cell r="Q34">
            <v>42</v>
          </cell>
        </row>
      </sheetData>
      <sheetData sheetId="7">
        <row r="9">
          <cell r="L9">
            <v>9</v>
          </cell>
        </row>
        <row r="10">
          <cell r="L10">
            <v>2</v>
          </cell>
        </row>
        <row r="11">
          <cell r="L11">
            <v>0</v>
          </cell>
        </row>
        <row r="12">
          <cell r="L12">
            <v>3</v>
          </cell>
        </row>
        <row r="13">
          <cell r="L13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А "/>
      <sheetName val="З "/>
      <sheetName val="Р1 та довідка "/>
      <sheetName val=" Р2 (П) "/>
      <sheetName val="Р3 (А)"/>
      <sheetName val="Р4 (К), категорія "/>
      <sheetName val="Розділ 5"/>
    </sheetNames>
    <sheetDataSet>
      <sheetData sheetId="2">
        <row r="22">
          <cell r="F22">
            <v>102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"/>
      <sheetName val="Зміст"/>
      <sheetName val="Звіт по місцевим судам"/>
      <sheetName val="Зміст "/>
      <sheetName val="Розділ 1"/>
      <sheetName val="Розділ 2А"/>
      <sheetName val="Розділ 3 К категорії"/>
      <sheetName val="Розділ 4"/>
    </sheetNames>
    <sheetDataSet>
      <sheetData sheetId="4">
        <row r="18">
          <cell r="F18">
            <v>88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 "/>
      <sheetName val="зміст"/>
      <sheetName val="Розділ 1"/>
      <sheetName val="Розділ 2,3"/>
      <sheetName val="Розділ 4 "/>
      <sheetName val="Розділ 4.1 "/>
      <sheetName val="Розділ 4.2 К (довічка особи)"/>
      <sheetName val="Розділ 5"/>
    </sheetNames>
    <sheetDataSet>
      <sheetData sheetId="2">
        <row r="82">
          <cell r="C82">
            <v>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 "/>
      <sheetName val="З "/>
      <sheetName val="Р1 та довідка "/>
      <sheetName val=" Р2 (П) "/>
      <sheetName val="Р3 (А)"/>
      <sheetName val="Р4 (К), категорія "/>
      <sheetName val="Розділ 5"/>
    </sheetNames>
    <sheetDataSet>
      <sheetData sheetId="2">
        <row r="8">
          <cell r="F8">
            <v>67609</v>
          </cell>
          <cell r="G8">
            <v>18098</v>
          </cell>
          <cell r="H8">
            <v>49511</v>
          </cell>
          <cell r="I8">
            <v>53254</v>
          </cell>
          <cell r="K8">
            <v>17049</v>
          </cell>
          <cell r="L8">
            <v>24897</v>
          </cell>
          <cell r="M8">
            <v>316</v>
          </cell>
          <cell r="N8">
            <v>10928</v>
          </cell>
          <cell r="O8">
            <v>21</v>
          </cell>
          <cell r="P8">
            <v>13544</v>
          </cell>
        </row>
        <row r="9">
          <cell r="F9">
            <v>49</v>
          </cell>
          <cell r="G9">
            <v>0</v>
          </cell>
          <cell r="H9">
            <v>49</v>
          </cell>
          <cell r="I9">
            <v>48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48</v>
          </cell>
          <cell r="O9">
            <v>0</v>
          </cell>
          <cell r="P9">
            <v>1</v>
          </cell>
        </row>
        <row r="10">
          <cell r="F10">
            <v>734</v>
          </cell>
          <cell r="G10">
            <v>182</v>
          </cell>
          <cell r="H10">
            <v>552</v>
          </cell>
          <cell r="I10">
            <v>423</v>
          </cell>
          <cell r="J10">
            <v>14</v>
          </cell>
          <cell r="K10">
            <v>126</v>
          </cell>
          <cell r="L10">
            <v>69</v>
          </cell>
          <cell r="M10">
            <v>38</v>
          </cell>
          <cell r="N10">
            <v>132</v>
          </cell>
          <cell r="O10">
            <v>20</v>
          </cell>
          <cell r="P10">
            <v>309</v>
          </cell>
        </row>
        <row r="11">
          <cell r="F11">
            <v>55</v>
          </cell>
          <cell r="G11">
            <v>17</v>
          </cell>
          <cell r="H11">
            <v>38</v>
          </cell>
          <cell r="I11">
            <v>48</v>
          </cell>
          <cell r="K11">
            <v>5</v>
          </cell>
          <cell r="L11">
            <v>3</v>
          </cell>
          <cell r="M11">
            <v>2</v>
          </cell>
          <cell r="N11">
            <v>37</v>
          </cell>
          <cell r="O11">
            <v>0</v>
          </cell>
          <cell r="P11">
            <v>4</v>
          </cell>
        </row>
        <row r="12">
          <cell r="F12">
            <v>66557</v>
          </cell>
          <cell r="G12">
            <v>17846</v>
          </cell>
          <cell r="H12">
            <v>48711</v>
          </cell>
          <cell r="I12">
            <v>52546</v>
          </cell>
          <cell r="J12">
            <v>1</v>
          </cell>
          <cell r="K12">
            <v>16896</v>
          </cell>
          <cell r="L12">
            <v>24781</v>
          </cell>
          <cell r="M12">
            <v>276</v>
          </cell>
          <cell r="N12">
            <v>10590</v>
          </cell>
          <cell r="O12">
            <v>0</v>
          </cell>
          <cell r="P12">
            <v>13205</v>
          </cell>
        </row>
        <row r="13">
          <cell r="F13">
            <v>57</v>
          </cell>
          <cell r="G13">
            <v>7</v>
          </cell>
          <cell r="H13">
            <v>50</v>
          </cell>
          <cell r="I13">
            <v>51</v>
          </cell>
          <cell r="J13">
            <v>0</v>
          </cell>
          <cell r="K13">
            <v>7</v>
          </cell>
          <cell r="L13">
            <v>31</v>
          </cell>
          <cell r="M13">
            <v>0</v>
          </cell>
          <cell r="N13">
            <v>13</v>
          </cell>
          <cell r="O13">
            <v>0</v>
          </cell>
          <cell r="P13">
            <v>6</v>
          </cell>
        </row>
        <row r="14">
          <cell r="F14">
            <v>48</v>
          </cell>
          <cell r="G14">
            <v>39</v>
          </cell>
          <cell r="H14">
            <v>9</v>
          </cell>
          <cell r="I14">
            <v>44</v>
          </cell>
          <cell r="J14">
            <v>0</v>
          </cell>
          <cell r="K14">
            <v>3</v>
          </cell>
          <cell r="L14">
            <v>4</v>
          </cell>
          <cell r="M14">
            <v>0</v>
          </cell>
          <cell r="N14">
            <v>36</v>
          </cell>
          <cell r="O14">
            <v>1</v>
          </cell>
          <cell r="P14">
            <v>4</v>
          </cell>
        </row>
        <row r="15">
          <cell r="F15">
            <v>19</v>
          </cell>
          <cell r="G15">
            <v>1</v>
          </cell>
          <cell r="H15">
            <v>18</v>
          </cell>
          <cell r="I15">
            <v>19</v>
          </cell>
          <cell r="J15">
            <v>0</v>
          </cell>
          <cell r="K15">
            <v>0</v>
          </cell>
          <cell r="L15">
            <v>18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6</v>
          </cell>
        </row>
        <row r="22">
          <cell r="F22">
            <v>102</v>
          </cell>
        </row>
        <row r="24">
          <cell r="F24">
            <v>1057</v>
          </cell>
        </row>
        <row r="27">
          <cell r="F27">
            <v>602</v>
          </cell>
        </row>
      </sheetData>
      <sheetData sheetId="4">
        <row r="8">
          <cell r="C8">
            <v>55</v>
          </cell>
          <cell r="D8">
            <v>17</v>
          </cell>
          <cell r="E8">
            <v>38</v>
          </cell>
          <cell r="F8">
            <v>48</v>
          </cell>
          <cell r="G8">
            <v>5</v>
          </cell>
          <cell r="H8">
            <v>3</v>
          </cell>
          <cell r="I8">
            <v>2</v>
          </cell>
          <cell r="J8">
            <v>23</v>
          </cell>
          <cell r="K8">
            <v>8</v>
          </cell>
          <cell r="L8">
            <v>6</v>
          </cell>
          <cell r="M8">
            <v>0</v>
          </cell>
          <cell r="N8">
            <v>2</v>
          </cell>
          <cell r="O8">
            <v>2</v>
          </cell>
          <cell r="P8">
            <v>4</v>
          </cell>
        </row>
      </sheetData>
      <sheetData sheetId="5">
        <row r="5">
          <cell r="C5">
            <v>66557</v>
          </cell>
          <cell r="D5">
            <v>17846</v>
          </cell>
          <cell r="E5">
            <v>48711</v>
          </cell>
          <cell r="F5">
            <v>32</v>
          </cell>
          <cell r="G5">
            <v>52546</v>
          </cell>
          <cell r="H5">
            <v>24781</v>
          </cell>
          <cell r="I5">
            <v>16896</v>
          </cell>
          <cell r="J5">
            <v>276</v>
          </cell>
          <cell r="K5">
            <v>5947</v>
          </cell>
          <cell r="L5">
            <v>323</v>
          </cell>
          <cell r="M5">
            <v>4320</v>
          </cell>
          <cell r="N5">
            <v>333</v>
          </cell>
          <cell r="O5">
            <v>1612</v>
          </cell>
          <cell r="P5">
            <v>707</v>
          </cell>
          <cell r="Q5">
            <v>973</v>
          </cell>
          <cell r="R5">
            <v>663</v>
          </cell>
          <cell r="S5">
            <v>13205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"/>
      <sheetName val="Зміст"/>
      <sheetName val="Розділ 1"/>
      <sheetName val="Розділ 2А"/>
      <sheetName val="Розділ 3 К категорії  загал "/>
      <sheetName val="Розділ 3.1 К категорії (з 20р)"/>
      <sheetName val="Розділ 3.2 К категорії (до 20 р"/>
      <sheetName val="Розділ 4"/>
      <sheetName val="#ПОСИЛАННЯ"/>
    </sheetNames>
    <sheetDataSet>
      <sheetData sheetId="2">
        <row r="5">
          <cell r="C5">
            <v>33463</v>
          </cell>
          <cell r="D5">
            <v>10381</v>
          </cell>
          <cell r="E5">
            <v>23082</v>
          </cell>
          <cell r="F5">
            <v>24918</v>
          </cell>
          <cell r="G5">
            <v>3219</v>
          </cell>
          <cell r="H5">
            <v>9094</v>
          </cell>
          <cell r="I5">
            <v>388</v>
          </cell>
          <cell r="J5">
            <v>12217</v>
          </cell>
          <cell r="K5">
            <v>8046</v>
          </cell>
        </row>
        <row r="6">
          <cell r="C6">
            <v>183</v>
          </cell>
          <cell r="D6">
            <v>1</v>
          </cell>
          <cell r="E6">
            <v>182</v>
          </cell>
          <cell r="F6">
            <v>179</v>
          </cell>
          <cell r="G6">
            <v>21</v>
          </cell>
          <cell r="H6">
            <v>0</v>
          </cell>
          <cell r="I6">
            <v>0</v>
          </cell>
          <cell r="J6">
            <v>158</v>
          </cell>
          <cell r="K6">
            <v>4</v>
          </cell>
        </row>
        <row r="7">
          <cell r="C7">
            <v>156</v>
          </cell>
          <cell r="D7">
            <v>42</v>
          </cell>
          <cell r="E7">
            <v>114</v>
          </cell>
          <cell r="F7">
            <v>124</v>
          </cell>
          <cell r="G7">
            <v>11</v>
          </cell>
          <cell r="H7">
            <v>3</v>
          </cell>
          <cell r="I7">
            <v>7</v>
          </cell>
          <cell r="J7">
            <v>103</v>
          </cell>
          <cell r="K7">
            <v>30</v>
          </cell>
        </row>
        <row r="8">
          <cell r="C8">
            <v>33030</v>
          </cell>
          <cell r="D8">
            <v>10330</v>
          </cell>
          <cell r="E8">
            <v>22700</v>
          </cell>
          <cell r="F8">
            <v>24533</v>
          </cell>
          <cell r="G8">
            <v>3134</v>
          </cell>
          <cell r="H8">
            <v>9081</v>
          </cell>
          <cell r="I8">
            <v>379</v>
          </cell>
          <cell r="J8">
            <v>11939</v>
          </cell>
          <cell r="K8">
            <v>8001</v>
          </cell>
        </row>
        <row r="9">
          <cell r="C9">
            <v>88</v>
          </cell>
          <cell r="D9">
            <v>6</v>
          </cell>
          <cell r="E9">
            <v>82</v>
          </cell>
          <cell r="F9">
            <v>77</v>
          </cell>
          <cell r="G9">
            <v>50</v>
          </cell>
          <cell r="H9">
            <v>9</v>
          </cell>
          <cell r="I9">
            <v>2</v>
          </cell>
          <cell r="J9">
            <v>16</v>
          </cell>
          <cell r="K9">
            <v>11</v>
          </cell>
        </row>
        <row r="10">
          <cell r="C10">
            <v>6</v>
          </cell>
          <cell r="D10">
            <v>2</v>
          </cell>
          <cell r="E10">
            <v>4</v>
          </cell>
          <cell r="F10">
            <v>5</v>
          </cell>
          <cell r="G10">
            <v>3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</row>
        <row r="15">
          <cell r="F15">
            <v>1</v>
          </cell>
        </row>
        <row r="16">
          <cell r="F16">
            <v>0</v>
          </cell>
        </row>
        <row r="17">
          <cell r="F17">
            <v>5</v>
          </cell>
        </row>
        <row r="19">
          <cell r="F19">
            <v>1639</v>
          </cell>
        </row>
        <row r="22">
          <cell r="F22">
            <v>17</v>
          </cell>
        </row>
      </sheetData>
      <sheetData sheetId="3">
        <row r="5">
          <cell r="C5">
            <v>156</v>
          </cell>
          <cell r="D5">
            <v>42</v>
          </cell>
          <cell r="E5">
            <v>114</v>
          </cell>
          <cell r="F5">
            <v>124</v>
          </cell>
          <cell r="G5">
            <v>11</v>
          </cell>
          <cell r="H5">
            <v>3</v>
          </cell>
          <cell r="I5">
            <v>7</v>
          </cell>
          <cell r="J5">
            <v>66</v>
          </cell>
          <cell r="K5">
            <v>4</v>
          </cell>
          <cell r="L5">
            <v>33</v>
          </cell>
          <cell r="M5">
            <v>10</v>
          </cell>
          <cell r="N5">
            <v>3</v>
          </cell>
          <cell r="P5">
            <v>12</v>
          </cell>
          <cell r="Q5">
            <v>30</v>
          </cell>
        </row>
      </sheetData>
      <sheetData sheetId="4">
        <row r="5">
          <cell r="C5">
            <v>33030</v>
          </cell>
          <cell r="D5">
            <v>10330</v>
          </cell>
          <cell r="E5">
            <v>22700</v>
          </cell>
          <cell r="F5">
            <v>100</v>
          </cell>
          <cell r="G5">
            <v>24533</v>
          </cell>
          <cell r="H5">
            <v>9081</v>
          </cell>
          <cell r="I5">
            <v>3134</v>
          </cell>
          <cell r="J5">
            <v>379</v>
          </cell>
          <cell r="K5">
            <v>7127</v>
          </cell>
          <cell r="L5">
            <v>656</v>
          </cell>
          <cell r="M5">
            <v>4156</v>
          </cell>
          <cell r="N5">
            <v>175</v>
          </cell>
          <cell r="O5">
            <v>1999</v>
          </cell>
          <cell r="P5">
            <v>250</v>
          </cell>
          <cell r="Q5">
            <v>1008</v>
          </cell>
          <cell r="R5">
            <v>538</v>
          </cell>
          <cell r="S5">
            <v>8001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 "/>
      <sheetName val="зміст"/>
      <sheetName val="Розділ 1"/>
      <sheetName val="Розділ 2,3"/>
      <sheetName val="Розділ 4 "/>
      <sheetName val="Розділ 4.1 "/>
      <sheetName val="Розділ 4.2 К (довічка особи)"/>
      <sheetName val="Розділ 5"/>
    </sheetNames>
    <sheetDataSet>
      <sheetData sheetId="2">
        <row r="5">
          <cell r="C5">
            <v>13381</v>
          </cell>
          <cell r="D5">
            <v>3913</v>
          </cell>
          <cell r="E5">
            <v>9468</v>
          </cell>
          <cell r="F5">
            <v>9622</v>
          </cell>
          <cell r="G5">
            <v>2565</v>
          </cell>
          <cell r="H5">
            <v>2866</v>
          </cell>
          <cell r="I5">
            <v>119</v>
          </cell>
          <cell r="J5">
            <v>4056</v>
          </cell>
          <cell r="K5">
            <v>2306</v>
          </cell>
        </row>
        <row r="6">
          <cell r="C6">
            <v>1410</v>
          </cell>
          <cell r="D6">
            <v>8</v>
          </cell>
          <cell r="E6">
            <v>1402</v>
          </cell>
          <cell r="F6">
            <v>1407</v>
          </cell>
          <cell r="G6">
            <v>10</v>
          </cell>
          <cell r="H6">
            <v>0</v>
          </cell>
          <cell r="I6">
            <v>0</v>
          </cell>
          <cell r="J6">
            <v>1388</v>
          </cell>
          <cell r="K6">
            <v>3</v>
          </cell>
        </row>
        <row r="7">
          <cell r="C7">
            <v>1</v>
          </cell>
          <cell r="D7">
            <v>0</v>
          </cell>
          <cell r="E7">
            <v>1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</row>
        <row r="8">
          <cell r="C8">
            <v>11626</v>
          </cell>
          <cell r="D8">
            <v>3898</v>
          </cell>
          <cell r="E8">
            <v>7728</v>
          </cell>
          <cell r="F8">
            <v>7894</v>
          </cell>
          <cell r="G8">
            <v>2480</v>
          </cell>
          <cell r="H8">
            <v>2622</v>
          </cell>
          <cell r="I8">
            <v>119</v>
          </cell>
          <cell r="J8">
            <v>2666</v>
          </cell>
          <cell r="K8">
            <v>2296</v>
          </cell>
        </row>
        <row r="9">
          <cell r="C9">
            <v>107</v>
          </cell>
          <cell r="D9">
            <v>5</v>
          </cell>
          <cell r="E9">
            <v>102</v>
          </cell>
          <cell r="F9">
            <v>101</v>
          </cell>
          <cell r="G9">
            <v>74</v>
          </cell>
          <cell r="H9">
            <v>26</v>
          </cell>
          <cell r="I9">
            <v>0</v>
          </cell>
          <cell r="J9">
            <v>1</v>
          </cell>
          <cell r="K9">
            <v>6</v>
          </cell>
        </row>
        <row r="10">
          <cell r="C10">
            <v>30</v>
          </cell>
          <cell r="D10">
            <v>1</v>
          </cell>
          <cell r="E10">
            <v>29</v>
          </cell>
          <cell r="F10">
            <v>13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55</v>
          </cell>
        </row>
        <row r="82">
          <cell r="C82">
            <v>67</v>
          </cell>
        </row>
        <row r="85">
          <cell r="C85">
            <v>2260</v>
          </cell>
        </row>
      </sheetData>
      <sheetData sheetId="3">
        <row r="8">
          <cell r="B8">
            <v>1</v>
          </cell>
          <cell r="C8">
            <v>0</v>
          </cell>
          <cell r="D8">
            <v>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</row>
        <row r="15">
          <cell r="B15">
            <v>11626</v>
          </cell>
          <cell r="C15">
            <v>3898</v>
          </cell>
          <cell r="D15">
            <v>7728</v>
          </cell>
          <cell r="E15">
            <v>6</v>
          </cell>
          <cell r="F15">
            <v>7894</v>
          </cell>
          <cell r="G15">
            <v>2622</v>
          </cell>
          <cell r="H15">
            <v>2480</v>
          </cell>
          <cell r="I15">
            <v>119</v>
          </cell>
          <cell r="K15">
            <v>2296</v>
          </cell>
        </row>
        <row r="23">
          <cell r="C23">
            <v>1614</v>
          </cell>
          <cell r="D23">
            <v>221</v>
          </cell>
          <cell r="E23">
            <v>831</v>
          </cell>
          <cell r="F23">
            <v>22</v>
          </cell>
          <cell r="G23">
            <v>809</v>
          </cell>
        </row>
      </sheetData>
      <sheetData sheetId="4">
        <row r="5">
          <cell r="D5">
            <v>2959</v>
          </cell>
          <cell r="E5">
            <v>1785</v>
          </cell>
          <cell r="F5">
            <v>242</v>
          </cell>
          <cell r="G5">
            <v>932</v>
          </cell>
          <cell r="H5">
            <v>22</v>
          </cell>
          <cell r="I5">
            <v>910</v>
          </cell>
          <cell r="J5">
            <v>80</v>
          </cell>
          <cell r="K5">
            <v>830</v>
          </cell>
        </row>
        <row r="7">
          <cell r="D7">
            <v>6</v>
          </cell>
          <cell r="E7">
            <v>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D9">
            <v>3</v>
          </cell>
          <cell r="E9">
            <v>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358</v>
          </cell>
          <cell r="E10">
            <v>262</v>
          </cell>
          <cell r="F10">
            <v>30</v>
          </cell>
          <cell r="G10">
            <v>66</v>
          </cell>
          <cell r="H10">
            <v>4</v>
          </cell>
          <cell r="I10">
            <v>62</v>
          </cell>
          <cell r="J10">
            <v>12</v>
          </cell>
          <cell r="K10">
            <v>50</v>
          </cell>
        </row>
        <row r="11">
          <cell r="D11">
            <v>5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31</v>
          </cell>
          <cell r="E12">
            <v>22</v>
          </cell>
          <cell r="F12">
            <v>1</v>
          </cell>
          <cell r="G12">
            <v>8</v>
          </cell>
          <cell r="H12">
            <v>0</v>
          </cell>
          <cell r="I12">
            <v>8</v>
          </cell>
          <cell r="J12">
            <v>2</v>
          </cell>
          <cell r="K12">
            <v>6</v>
          </cell>
        </row>
        <row r="13">
          <cell r="D13">
            <v>7</v>
          </cell>
          <cell r="E13">
            <v>5</v>
          </cell>
          <cell r="F13">
            <v>0</v>
          </cell>
          <cell r="G13">
            <v>2</v>
          </cell>
          <cell r="H13">
            <v>1</v>
          </cell>
          <cell r="I13">
            <v>1</v>
          </cell>
          <cell r="J13">
            <v>0</v>
          </cell>
          <cell r="K13">
            <v>1</v>
          </cell>
        </row>
        <row r="14">
          <cell r="D14">
            <v>396</v>
          </cell>
          <cell r="E14">
            <v>262</v>
          </cell>
          <cell r="F14">
            <v>42</v>
          </cell>
          <cell r="G14">
            <v>92</v>
          </cell>
          <cell r="H14">
            <v>1</v>
          </cell>
          <cell r="I14">
            <v>91</v>
          </cell>
          <cell r="J14">
            <v>14</v>
          </cell>
          <cell r="K14">
            <v>77</v>
          </cell>
        </row>
        <row r="15">
          <cell r="D15">
            <v>19</v>
          </cell>
          <cell r="E15">
            <v>14</v>
          </cell>
          <cell r="F15">
            <v>1</v>
          </cell>
          <cell r="G15">
            <v>4</v>
          </cell>
          <cell r="H15">
            <v>0</v>
          </cell>
          <cell r="I15">
            <v>4</v>
          </cell>
          <cell r="J15">
            <v>3</v>
          </cell>
          <cell r="K15">
            <v>1</v>
          </cell>
        </row>
        <row r="16">
          <cell r="D16">
            <v>7</v>
          </cell>
          <cell r="E16">
            <v>4</v>
          </cell>
          <cell r="F16">
            <v>0</v>
          </cell>
          <cell r="G16">
            <v>3</v>
          </cell>
          <cell r="H16">
            <v>0</v>
          </cell>
          <cell r="I16">
            <v>3</v>
          </cell>
          <cell r="J16">
            <v>0</v>
          </cell>
          <cell r="K16">
            <v>3</v>
          </cell>
        </row>
        <row r="17">
          <cell r="D17">
            <v>13</v>
          </cell>
          <cell r="E17">
            <v>7</v>
          </cell>
          <cell r="F17">
            <v>0</v>
          </cell>
          <cell r="G17">
            <v>6</v>
          </cell>
          <cell r="H17">
            <v>0</v>
          </cell>
          <cell r="I17">
            <v>6</v>
          </cell>
          <cell r="J17">
            <v>0</v>
          </cell>
          <cell r="K17">
            <v>6</v>
          </cell>
        </row>
        <row r="18"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173</v>
          </cell>
          <cell r="E19">
            <v>128</v>
          </cell>
          <cell r="F19">
            <v>15</v>
          </cell>
          <cell r="G19">
            <v>30</v>
          </cell>
          <cell r="H19">
            <v>0</v>
          </cell>
          <cell r="I19">
            <v>30</v>
          </cell>
          <cell r="J19">
            <v>9</v>
          </cell>
          <cell r="K19">
            <v>21</v>
          </cell>
        </row>
        <row r="20">
          <cell r="D20">
            <v>47</v>
          </cell>
          <cell r="E20">
            <v>36</v>
          </cell>
          <cell r="F20">
            <v>3</v>
          </cell>
          <cell r="G20">
            <v>8</v>
          </cell>
          <cell r="H20">
            <v>0</v>
          </cell>
          <cell r="I20">
            <v>8</v>
          </cell>
          <cell r="J20">
            <v>0</v>
          </cell>
          <cell r="K20">
            <v>8</v>
          </cell>
        </row>
        <row r="21">
          <cell r="D21">
            <v>94</v>
          </cell>
          <cell r="E21">
            <v>51</v>
          </cell>
          <cell r="F21">
            <v>14</v>
          </cell>
          <cell r="G21">
            <v>29</v>
          </cell>
          <cell r="H21">
            <v>1</v>
          </cell>
          <cell r="I21">
            <v>28</v>
          </cell>
          <cell r="J21">
            <v>4</v>
          </cell>
          <cell r="K21">
            <v>24</v>
          </cell>
        </row>
        <row r="22">
          <cell r="D22">
            <v>4</v>
          </cell>
          <cell r="E22">
            <v>3</v>
          </cell>
          <cell r="F22">
            <v>0</v>
          </cell>
          <cell r="G22">
            <v>1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</row>
        <row r="23">
          <cell r="D23">
            <v>35</v>
          </cell>
          <cell r="E23">
            <v>18</v>
          </cell>
          <cell r="F23">
            <v>6</v>
          </cell>
          <cell r="G23">
            <v>11</v>
          </cell>
          <cell r="H23">
            <v>2</v>
          </cell>
          <cell r="I23">
            <v>9</v>
          </cell>
          <cell r="J23">
            <v>1</v>
          </cell>
          <cell r="K23">
            <v>8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</row>
        <row r="25">
          <cell r="D25">
            <v>104</v>
          </cell>
          <cell r="E25">
            <v>61</v>
          </cell>
          <cell r="F25">
            <v>9</v>
          </cell>
          <cell r="G25">
            <v>34</v>
          </cell>
          <cell r="H25">
            <v>2</v>
          </cell>
          <cell r="I25">
            <v>32</v>
          </cell>
          <cell r="J25">
            <v>6</v>
          </cell>
          <cell r="K25">
            <v>26</v>
          </cell>
        </row>
        <row r="26">
          <cell r="D26">
            <v>11</v>
          </cell>
          <cell r="E26">
            <v>8</v>
          </cell>
          <cell r="F26">
            <v>0</v>
          </cell>
          <cell r="G26">
            <v>3</v>
          </cell>
          <cell r="H26">
            <v>0</v>
          </cell>
          <cell r="I26">
            <v>3</v>
          </cell>
          <cell r="J26">
            <v>2</v>
          </cell>
          <cell r="K26">
            <v>1</v>
          </cell>
        </row>
        <row r="28">
          <cell r="D28">
            <v>8</v>
          </cell>
          <cell r="E28">
            <v>6</v>
          </cell>
          <cell r="F28">
            <v>1</v>
          </cell>
          <cell r="G28">
            <v>1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6">
          <cell r="D36">
            <v>11</v>
          </cell>
          <cell r="E36">
            <v>5</v>
          </cell>
          <cell r="F36">
            <v>0</v>
          </cell>
          <cell r="G36">
            <v>6</v>
          </cell>
          <cell r="H36">
            <v>0</v>
          </cell>
          <cell r="I36">
            <v>6</v>
          </cell>
          <cell r="J36">
            <v>1</v>
          </cell>
          <cell r="K36">
            <v>5</v>
          </cell>
        </row>
        <row r="38">
          <cell r="D38">
            <v>8</v>
          </cell>
          <cell r="E38">
            <v>6</v>
          </cell>
          <cell r="F38">
            <v>0</v>
          </cell>
          <cell r="G38">
            <v>2</v>
          </cell>
          <cell r="H38">
            <v>0</v>
          </cell>
          <cell r="I38">
            <v>2</v>
          </cell>
          <cell r="J38">
            <v>0</v>
          </cell>
          <cell r="K38">
            <v>2</v>
          </cell>
        </row>
        <row r="39">
          <cell r="D39">
            <v>290</v>
          </cell>
          <cell r="E39">
            <v>180</v>
          </cell>
          <cell r="F39">
            <v>25</v>
          </cell>
          <cell r="G39">
            <v>85</v>
          </cell>
          <cell r="H39">
            <v>0</v>
          </cell>
          <cell r="I39">
            <v>85</v>
          </cell>
          <cell r="J39">
            <v>7</v>
          </cell>
          <cell r="K39">
            <v>78</v>
          </cell>
        </row>
        <row r="40">
          <cell r="D40">
            <v>7</v>
          </cell>
          <cell r="E40">
            <v>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17</v>
          </cell>
          <cell r="E41">
            <v>10</v>
          </cell>
          <cell r="F41">
            <v>1</v>
          </cell>
          <cell r="G41">
            <v>6</v>
          </cell>
          <cell r="H41">
            <v>0</v>
          </cell>
          <cell r="I41">
            <v>6</v>
          </cell>
          <cell r="J41">
            <v>0</v>
          </cell>
          <cell r="K41">
            <v>6</v>
          </cell>
        </row>
        <row r="42">
          <cell r="D42">
            <v>14</v>
          </cell>
          <cell r="E42">
            <v>9</v>
          </cell>
          <cell r="F42">
            <v>0</v>
          </cell>
          <cell r="G42">
            <v>5</v>
          </cell>
          <cell r="H42">
            <v>0</v>
          </cell>
          <cell r="I42">
            <v>5</v>
          </cell>
          <cell r="J42">
            <v>0</v>
          </cell>
          <cell r="K42">
            <v>5</v>
          </cell>
        </row>
        <row r="43">
          <cell r="D43">
            <v>500</v>
          </cell>
          <cell r="E43">
            <v>265</v>
          </cell>
          <cell r="F43">
            <v>39</v>
          </cell>
          <cell r="G43">
            <v>196</v>
          </cell>
          <cell r="H43">
            <v>1</v>
          </cell>
          <cell r="I43">
            <v>195</v>
          </cell>
          <cell r="J43">
            <v>8</v>
          </cell>
          <cell r="K43">
            <v>187</v>
          </cell>
        </row>
        <row r="44">
          <cell r="D44">
            <v>47</v>
          </cell>
          <cell r="E44">
            <v>12</v>
          </cell>
          <cell r="F44">
            <v>1</v>
          </cell>
          <cell r="G44">
            <v>34</v>
          </cell>
          <cell r="H44">
            <v>0</v>
          </cell>
          <cell r="I44">
            <v>34</v>
          </cell>
          <cell r="J44">
            <v>0</v>
          </cell>
          <cell r="K44">
            <v>34</v>
          </cell>
        </row>
        <row r="45">
          <cell r="D45">
            <v>10</v>
          </cell>
          <cell r="E45">
            <v>5</v>
          </cell>
          <cell r="F45">
            <v>2</v>
          </cell>
          <cell r="G45">
            <v>3</v>
          </cell>
          <cell r="H45">
            <v>0</v>
          </cell>
          <cell r="I45">
            <v>3</v>
          </cell>
          <cell r="J45">
            <v>1</v>
          </cell>
          <cell r="K45">
            <v>2</v>
          </cell>
        </row>
        <row r="46">
          <cell r="D46">
            <v>32</v>
          </cell>
          <cell r="E46">
            <v>16</v>
          </cell>
          <cell r="F46">
            <v>0</v>
          </cell>
          <cell r="G46">
            <v>16</v>
          </cell>
          <cell r="H46">
            <v>0</v>
          </cell>
          <cell r="I46">
            <v>16</v>
          </cell>
          <cell r="J46">
            <v>0</v>
          </cell>
          <cell r="K46">
            <v>16</v>
          </cell>
        </row>
        <row r="47">
          <cell r="D47">
            <v>6</v>
          </cell>
          <cell r="E47">
            <v>4</v>
          </cell>
          <cell r="F47">
            <v>1</v>
          </cell>
          <cell r="G47">
            <v>1</v>
          </cell>
          <cell r="H47">
            <v>0</v>
          </cell>
          <cell r="I47">
            <v>1</v>
          </cell>
          <cell r="J47">
            <v>0</v>
          </cell>
          <cell r="K47">
            <v>1</v>
          </cell>
        </row>
        <row r="48">
          <cell r="D48">
            <v>201</v>
          </cell>
          <cell r="E48">
            <v>122</v>
          </cell>
          <cell r="F48">
            <v>17</v>
          </cell>
          <cell r="G48">
            <v>62</v>
          </cell>
          <cell r="H48">
            <v>2</v>
          </cell>
          <cell r="I48">
            <v>60</v>
          </cell>
          <cell r="J48">
            <v>2</v>
          </cell>
          <cell r="K48">
            <v>58</v>
          </cell>
        </row>
        <row r="49">
          <cell r="D49">
            <v>43</v>
          </cell>
          <cell r="E49">
            <v>26</v>
          </cell>
          <cell r="F49">
            <v>4</v>
          </cell>
          <cell r="G49">
            <v>13</v>
          </cell>
          <cell r="H49">
            <v>1</v>
          </cell>
          <cell r="I49">
            <v>12</v>
          </cell>
          <cell r="J49">
            <v>0</v>
          </cell>
          <cell r="K49">
            <v>12</v>
          </cell>
        </row>
        <row r="50">
          <cell r="D50">
            <v>142</v>
          </cell>
          <cell r="E50">
            <v>62</v>
          </cell>
          <cell r="F50">
            <v>19</v>
          </cell>
          <cell r="G50">
            <v>61</v>
          </cell>
          <cell r="H50">
            <v>1</v>
          </cell>
          <cell r="I50">
            <v>60</v>
          </cell>
          <cell r="J50">
            <v>3</v>
          </cell>
          <cell r="K50">
            <v>57</v>
          </cell>
        </row>
        <row r="51">
          <cell r="D51">
            <v>2</v>
          </cell>
          <cell r="E51">
            <v>1</v>
          </cell>
          <cell r="F51">
            <v>0</v>
          </cell>
          <cell r="G51">
            <v>1</v>
          </cell>
          <cell r="H51">
            <v>0</v>
          </cell>
          <cell r="I51">
            <v>1</v>
          </cell>
          <cell r="J51">
            <v>0</v>
          </cell>
          <cell r="K51">
            <v>1</v>
          </cell>
        </row>
        <row r="52">
          <cell r="D52">
            <v>35</v>
          </cell>
          <cell r="E52">
            <v>12</v>
          </cell>
          <cell r="F52">
            <v>6</v>
          </cell>
          <cell r="G52">
            <v>17</v>
          </cell>
          <cell r="H52">
            <v>1</v>
          </cell>
          <cell r="I52">
            <v>16</v>
          </cell>
          <cell r="J52">
            <v>2</v>
          </cell>
          <cell r="K52">
            <v>14</v>
          </cell>
        </row>
        <row r="53">
          <cell r="D53">
            <v>3</v>
          </cell>
          <cell r="E53">
            <v>2</v>
          </cell>
          <cell r="F53">
            <v>0</v>
          </cell>
          <cell r="G53">
            <v>1</v>
          </cell>
          <cell r="H53">
            <v>0</v>
          </cell>
          <cell r="I53">
            <v>1</v>
          </cell>
          <cell r="J53">
            <v>0</v>
          </cell>
          <cell r="K53">
            <v>1</v>
          </cell>
        </row>
        <row r="54">
          <cell r="D54">
            <v>143</v>
          </cell>
          <cell r="E54">
            <v>81</v>
          </cell>
          <cell r="F54">
            <v>2</v>
          </cell>
          <cell r="G54">
            <v>60</v>
          </cell>
          <cell r="H54">
            <v>3</v>
          </cell>
          <cell r="I54">
            <v>57</v>
          </cell>
          <cell r="J54">
            <v>1</v>
          </cell>
          <cell r="K54">
            <v>56</v>
          </cell>
        </row>
        <row r="55">
          <cell r="D55">
            <v>24</v>
          </cell>
          <cell r="E55">
            <v>10</v>
          </cell>
          <cell r="F55">
            <v>1</v>
          </cell>
          <cell r="G55">
            <v>13</v>
          </cell>
          <cell r="H55">
            <v>0</v>
          </cell>
          <cell r="I55">
            <v>13</v>
          </cell>
          <cell r="J55">
            <v>0</v>
          </cell>
          <cell r="K55">
            <v>13</v>
          </cell>
        </row>
        <row r="57">
          <cell r="D57">
            <v>3</v>
          </cell>
          <cell r="E57">
            <v>2</v>
          </cell>
          <cell r="F57">
            <v>0</v>
          </cell>
          <cell r="G57">
            <v>1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"/>
      <sheetName val="Зміст"/>
      <sheetName val="Звіт по місцевим судам"/>
      <sheetName val="Зміст "/>
      <sheetName val="Розділ 1"/>
      <sheetName val="Розділ 2А"/>
      <sheetName val="Розділ 3 К категорії"/>
      <sheetName val="Розділ 4"/>
    </sheetNames>
    <sheetDataSet>
      <sheetData sheetId="4">
        <row r="5">
          <cell r="C5">
            <v>14426</v>
          </cell>
          <cell r="D5">
            <v>1614</v>
          </cell>
          <cell r="E5">
            <v>12812</v>
          </cell>
          <cell r="F5">
            <v>12504</v>
          </cell>
          <cell r="G5">
            <v>1300</v>
          </cell>
          <cell r="H5">
            <v>3631</v>
          </cell>
          <cell r="I5">
            <v>956</v>
          </cell>
          <cell r="J5">
            <v>6617</v>
          </cell>
          <cell r="K5">
            <v>1867</v>
          </cell>
        </row>
        <row r="6">
          <cell r="C6">
            <v>159</v>
          </cell>
          <cell r="D6">
            <v>27</v>
          </cell>
          <cell r="E6">
            <v>132</v>
          </cell>
          <cell r="F6">
            <v>146</v>
          </cell>
          <cell r="G6">
            <v>13</v>
          </cell>
          <cell r="H6">
            <v>12</v>
          </cell>
          <cell r="I6">
            <v>4</v>
          </cell>
          <cell r="J6">
            <v>117</v>
          </cell>
          <cell r="K6">
            <v>13</v>
          </cell>
        </row>
        <row r="7">
          <cell r="C7">
            <v>14247</v>
          </cell>
          <cell r="D7">
            <v>1584</v>
          </cell>
          <cell r="E7">
            <v>12663</v>
          </cell>
          <cell r="F7">
            <v>12340</v>
          </cell>
          <cell r="G7">
            <v>1286</v>
          </cell>
          <cell r="H7">
            <v>3610</v>
          </cell>
          <cell r="I7">
            <v>952</v>
          </cell>
          <cell r="J7">
            <v>6492</v>
          </cell>
          <cell r="K7">
            <v>1853</v>
          </cell>
        </row>
        <row r="8">
          <cell r="C8">
            <v>20</v>
          </cell>
          <cell r="D8">
            <v>3</v>
          </cell>
          <cell r="E8">
            <v>17</v>
          </cell>
          <cell r="F8">
            <v>18</v>
          </cell>
          <cell r="G8">
            <v>1</v>
          </cell>
          <cell r="H8">
            <v>9</v>
          </cell>
          <cell r="I8">
            <v>0</v>
          </cell>
          <cell r="J8">
            <v>8</v>
          </cell>
          <cell r="K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539</v>
          </cell>
        </row>
        <row r="17">
          <cell r="F17">
            <v>3</v>
          </cell>
        </row>
        <row r="18">
          <cell r="F18">
            <v>88</v>
          </cell>
        </row>
        <row r="21">
          <cell r="F21">
            <v>1072</v>
          </cell>
        </row>
      </sheetData>
      <sheetData sheetId="5">
        <row r="5">
          <cell r="C5">
            <v>159</v>
          </cell>
          <cell r="D5">
            <v>27</v>
          </cell>
          <cell r="E5">
            <v>132</v>
          </cell>
          <cell r="F5">
            <v>146</v>
          </cell>
          <cell r="G5">
            <v>13</v>
          </cell>
          <cell r="H5">
            <v>12</v>
          </cell>
          <cell r="I5">
            <v>4</v>
          </cell>
          <cell r="J5">
            <v>98</v>
          </cell>
          <cell r="K5">
            <v>0</v>
          </cell>
          <cell r="L5">
            <v>19</v>
          </cell>
          <cell r="M5">
            <v>1</v>
          </cell>
          <cell r="N5">
            <v>2</v>
          </cell>
          <cell r="O5">
            <v>16</v>
          </cell>
          <cell r="P5">
            <v>13</v>
          </cell>
        </row>
      </sheetData>
      <sheetData sheetId="6">
        <row r="5">
          <cell r="C5">
            <v>14247</v>
          </cell>
          <cell r="D5">
            <v>1584</v>
          </cell>
          <cell r="E5">
            <v>12663</v>
          </cell>
          <cell r="F5">
            <v>81</v>
          </cell>
          <cell r="G5">
            <v>12340</v>
          </cell>
          <cell r="H5">
            <v>3610</v>
          </cell>
          <cell r="I5">
            <v>1286</v>
          </cell>
          <cell r="J5">
            <v>952</v>
          </cell>
          <cell r="K5">
            <v>4728</v>
          </cell>
          <cell r="L5">
            <v>86</v>
          </cell>
          <cell r="M5">
            <v>1678</v>
          </cell>
          <cell r="N5">
            <v>32</v>
          </cell>
          <cell r="O5">
            <v>1016</v>
          </cell>
          <cell r="P5">
            <v>191</v>
          </cell>
          <cell r="Q5">
            <v>206</v>
          </cell>
          <cell r="R5">
            <v>233</v>
          </cell>
          <cell r="S5">
            <v>1853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ВС Р 5 Кас "/>
      <sheetName val="2-ВС Р 4 Кас"/>
      <sheetName val="3-ВС Р 4 категорія"/>
      <sheetName val="4-ВС Розділ 3"/>
      <sheetName val="5-ВС Р 3 + ДОВІДКА ДО Р3"/>
      <sheetName val="6-ВС Р3"/>
    </sheetNames>
    <sheetDataSet>
      <sheetData sheetId="0">
        <row r="5">
          <cell r="E5">
            <v>125535</v>
          </cell>
          <cell r="F5">
            <v>33733</v>
          </cell>
          <cell r="G5">
            <v>91802</v>
          </cell>
          <cell r="H5">
            <v>219</v>
          </cell>
          <cell r="I5">
            <v>97422</v>
          </cell>
          <cell r="J5">
            <v>40094</v>
          </cell>
          <cell r="K5">
            <v>23796</v>
          </cell>
          <cell r="L5">
            <v>1727</v>
          </cell>
          <cell r="M5">
            <v>19439</v>
          </cell>
          <cell r="N5">
            <v>1313</v>
          </cell>
          <cell r="O5">
            <v>11043</v>
          </cell>
          <cell r="P5">
            <v>573</v>
          </cell>
          <cell r="Q5">
            <v>5445</v>
          </cell>
          <cell r="R5">
            <v>1154</v>
          </cell>
          <cell r="S5">
            <v>2212</v>
          </cell>
          <cell r="T5">
            <v>1441</v>
          </cell>
          <cell r="U5">
            <v>25442</v>
          </cell>
        </row>
        <row r="6">
          <cell r="E6">
            <v>66570</v>
          </cell>
          <cell r="F6">
            <v>17859</v>
          </cell>
          <cell r="G6">
            <v>48711</v>
          </cell>
          <cell r="H6">
            <v>32</v>
          </cell>
          <cell r="I6">
            <v>52564</v>
          </cell>
          <cell r="J6">
            <v>24781</v>
          </cell>
          <cell r="K6">
            <v>16896</v>
          </cell>
          <cell r="L6">
            <v>276</v>
          </cell>
          <cell r="M6">
            <v>5953</v>
          </cell>
          <cell r="N6">
            <v>326</v>
          </cell>
          <cell r="O6">
            <v>4329</v>
          </cell>
          <cell r="P6">
            <v>337</v>
          </cell>
          <cell r="Q6">
            <v>1613</v>
          </cell>
          <cell r="R6">
            <v>707</v>
          </cell>
          <cell r="S6">
            <v>976</v>
          </cell>
          <cell r="T6">
            <v>664</v>
          </cell>
          <cell r="U6">
            <v>13215</v>
          </cell>
        </row>
        <row r="7">
          <cell r="E7">
            <v>25</v>
          </cell>
          <cell r="F7">
            <v>4</v>
          </cell>
          <cell r="G7">
            <v>21</v>
          </cell>
          <cell r="H7">
            <v>0</v>
          </cell>
          <cell r="I7">
            <v>19</v>
          </cell>
          <cell r="J7">
            <v>6</v>
          </cell>
          <cell r="K7">
            <v>9</v>
          </cell>
          <cell r="L7">
            <v>0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U7">
            <v>3</v>
          </cell>
        </row>
        <row r="8">
          <cell r="E8">
            <v>1629</v>
          </cell>
          <cell r="F8">
            <v>253</v>
          </cell>
          <cell r="G8">
            <v>1376</v>
          </cell>
          <cell r="H8">
            <v>1</v>
          </cell>
          <cell r="I8">
            <v>1430</v>
          </cell>
          <cell r="J8">
            <v>628</v>
          </cell>
          <cell r="K8">
            <v>569</v>
          </cell>
          <cell r="L8">
            <v>12</v>
          </cell>
          <cell r="M8">
            <v>116</v>
          </cell>
          <cell r="N8">
            <v>4</v>
          </cell>
          <cell r="O8">
            <v>101</v>
          </cell>
          <cell r="P8">
            <v>10</v>
          </cell>
          <cell r="Q8">
            <v>38</v>
          </cell>
          <cell r="R8">
            <v>31</v>
          </cell>
          <cell r="S8">
            <v>11</v>
          </cell>
          <cell r="T8">
            <v>10</v>
          </cell>
          <cell r="U8">
            <v>187</v>
          </cell>
        </row>
        <row r="9">
          <cell r="E9">
            <v>62</v>
          </cell>
          <cell r="F9">
            <v>27</v>
          </cell>
          <cell r="G9">
            <v>35</v>
          </cell>
          <cell r="H9">
            <v>1</v>
          </cell>
          <cell r="I9">
            <v>42</v>
          </cell>
          <cell r="J9">
            <v>6</v>
          </cell>
          <cell r="K9">
            <v>18</v>
          </cell>
          <cell r="L9">
            <v>0</v>
          </cell>
          <cell r="M9">
            <v>10</v>
          </cell>
          <cell r="N9">
            <v>0</v>
          </cell>
          <cell r="O9">
            <v>8</v>
          </cell>
          <cell r="P9">
            <v>1</v>
          </cell>
          <cell r="Q9">
            <v>2</v>
          </cell>
          <cell r="R9">
            <v>0</v>
          </cell>
          <cell r="S9">
            <v>2</v>
          </cell>
          <cell r="T9">
            <v>2</v>
          </cell>
          <cell r="U9">
            <v>19</v>
          </cell>
        </row>
        <row r="10">
          <cell r="E10">
            <v>501</v>
          </cell>
          <cell r="F10">
            <v>143</v>
          </cell>
          <cell r="G10">
            <v>358</v>
          </cell>
          <cell r="H10">
            <v>3</v>
          </cell>
          <cell r="I10">
            <v>421</v>
          </cell>
          <cell r="J10">
            <v>119</v>
          </cell>
          <cell r="K10">
            <v>156</v>
          </cell>
          <cell r="L10">
            <v>4</v>
          </cell>
          <cell r="M10">
            <v>71</v>
          </cell>
          <cell r="N10">
            <v>6</v>
          </cell>
          <cell r="O10">
            <v>65</v>
          </cell>
          <cell r="P10">
            <v>3</v>
          </cell>
          <cell r="Q10">
            <v>21</v>
          </cell>
          <cell r="R10">
            <v>10</v>
          </cell>
          <cell r="S10">
            <v>22</v>
          </cell>
          <cell r="T10">
            <v>9</v>
          </cell>
          <cell r="U10">
            <v>71</v>
          </cell>
        </row>
        <row r="11">
          <cell r="E11">
            <v>1931</v>
          </cell>
          <cell r="F11">
            <v>334</v>
          </cell>
          <cell r="G11">
            <v>1597</v>
          </cell>
          <cell r="H11">
            <v>2</v>
          </cell>
          <cell r="I11">
            <v>1768</v>
          </cell>
          <cell r="J11">
            <v>917</v>
          </cell>
          <cell r="K11">
            <v>409</v>
          </cell>
          <cell r="L11">
            <v>16</v>
          </cell>
          <cell r="M11">
            <v>262</v>
          </cell>
          <cell r="N11">
            <v>15</v>
          </cell>
          <cell r="O11">
            <v>149</v>
          </cell>
          <cell r="P11">
            <v>4</v>
          </cell>
          <cell r="Q11">
            <v>42</v>
          </cell>
          <cell r="R11">
            <v>44</v>
          </cell>
          <cell r="S11">
            <v>30</v>
          </cell>
          <cell r="T11">
            <v>29</v>
          </cell>
          <cell r="U11">
            <v>145</v>
          </cell>
        </row>
        <row r="12">
          <cell r="E12">
            <v>11004</v>
          </cell>
          <cell r="F12">
            <v>1210</v>
          </cell>
          <cell r="G12">
            <v>9794</v>
          </cell>
          <cell r="H12">
            <v>7</v>
          </cell>
          <cell r="I12">
            <v>8568</v>
          </cell>
          <cell r="J12">
            <v>2833</v>
          </cell>
          <cell r="K12">
            <v>4342</v>
          </cell>
          <cell r="L12">
            <v>70</v>
          </cell>
          <cell r="M12">
            <v>557</v>
          </cell>
          <cell r="N12">
            <v>74</v>
          </cell>
          <cell r="O12">
            <v>691</v>
          </cell>
          <cell r="P12">
            <v>11</v>
          </cell>
          <cell r="Q12">
            <v>300</v>
          </cell>
          <cell r="R12">
            <v>178</v>
          </cell>
          <cell r="S12">
            <v>105</v>
          </cell>
          <cell r="T12">
            <v>91</v>
          </cell>
          <cell r="U12">
            <v>1926</v>
          </cell>
        </row>
        <row r="13">
          <cell r="E13">
            <v>5850</v>
          </cell>
          <cell r="F13">
            <v>2442</v>
          </cell>
          <cell r="G13">
            <v>3408</v>
          </cell>
          <cell r="H13">
            <v>6</v>
          </cell>
          <cell r="I13">
            <v>4160</v>
          </cell>
          <cell r="J13">
            <v>1592</v>
          </cell>
          <cell r="K13">
            <v>1133</v>
          </cell>
          <cell r="L13">
            <v>43</v>
          </cell>
          <cell r="M13">
            <v>755</v>
          </cell>
          <cell r="N13">
            <v>53</v>
          </cell>
          <cell r="O13">
            <v>584</v>
          </cell>
          <cell r="P13">
            <v>120</v>
          </cell>
          <cell r="Q13">
            <v>159</v>
          </cell>
          <cell r="R13">
            <v>73</v>
          </cell>
          <cell r="S13">
            <v>153</v>
          </cell>
          <cell r="T13">
            <v>74</v>
          </cell>
          <cell r="U13">
            <v>1637</v>
          </cell>
        </row>
        <row r="14">
          <cell r="E14">
            <v>3797</v>
          </cell>
          <cell r="F14">
            <v>2218</v>
          </cell>
          <cell r="G14">
            <v>1579</v>
          </cell>
          <cell r="H14">
            <v>0</v>
          </cell>
          <cell r="I14">
            <v>2238</v>
          </cell>
          <cell r="J14">
            <v>643</v>
          </cell>
          <cell r="K14">
            <v>319</v>
          </cell>
          <cell r="L14">
            <v>47</v>
          </cell>
          <cell r="M14">
            <v>659</v>
          </cell>
          <cell r="N14">
            <v>35</v>
          </cell>
          <cell r="O14">
            <v>535</v>
          </cell>
          <cell r="P14">
            <v>135</v>
          </cell>
          <cell r="Q14">
            <v>137</v>
          </cell>
          <cell r="R14">
            <v>67</v>
          </cell>
          <cell r="S14">
            <v>118</v>
          </cell>
          <cell r="T14">
            <v>71</v>
          </cell>
          <cell r="U14">
            <v>1512</v>
          </cell>
        </row>
        <row r="15">
          <cell r="E15">
            <v>368</v>
          </cell>
          <cell r="F15">
            <v>194</v>
          </cell>
          <cell r="G15">
            <v>174</v>
          </cell>
          <cell r="H15">
            <v>0</v>
          </cell>
          <cell r="I15">
            <v>195</v>
          </cell>
          <cell r="J15">
            <v>59</v>
          </cell>
          <cell r="K15">
            <v>25</v>
          </cell>
          <cell r="L15">
            <v>7</v>
          </cell>
          <cell r="M15">
            <v>52</v>
          </cell>
          <cell r="N15">
            <v>3</v>
          </cell>
          <cell r="O15">
            <v>49</v>
          </cell>
          <cell r="P15">
            <v>3</v>
          </cell>
          <cell r="Q15">
            <v>14</v>
          </cell>
          <cell r="R15">
            <v>7</v>
          </cell>
          <cell r="S15">
            <v>21</v>
          </cell>
          <cell r="T15">
            <v>3</v>
          </cell>
          <cell r="U15">
            <v>162</v>
          </cell>
        </row>
        <row r="16">
          <cell r="E16">
            <v>30908</v>
          </cell>
          <cell r="F16">
            <v>7814</v>
          </cell>
          <cell r="G16">
            <v>23094</v>
          </cell>
          <cell r="H16">
            <v>10</v>
          </cell>
          <cell r="I16">
            <v>25554</v>
          </cell>
          <cell r="J16">
            <v>13128</v>
          </cell>
          <cell r="K16">
            <v>8671</v>
          </cell>
          <cell r="L16">
            <v>48</v>
          </cell>
          <cell r="M16">
            <v>2342</v>
          </cell>
          <cell r="N16">
            <v>52</v>
          </cell>
          <cell r="O16">
            <v>1313</v>
          </cell>
          <cell r="P16">
            <v>19</v>
          </cell>
          <cell r="Q16">
            <v>740</v>
          </cell>
          <cell r="R16">
            <v>140</v>
          </cell>
          <cell r="S16">
            <v>204</v>
          </cell>
          <cell r="T16">
            <v>205</v>
          </cell>
          <cell r="U16">
            <v>5245</v>
          </cell>
        </row>
        <row r="17">
          <cell r="E17">
            <v>8681</v>
          </cell>
          <cell r="F17">
            <v>2874</v>
          </cell>
          <cell r="G17">
            <v>5807</v>
          </cell>
          <cell r="H17">
            <v>2</v>
          </cell>
          <cell r="I17">
            <v>6578</v>
          </cell>
          <cell r="J17">
            <v>4117</v>
          </cell>
          <cell r="K17">
            <v>714</v>
          </cell>
          <cell r="L17">
            <v>21</v>
          </cell>
          <cell r="M17">
            <v>984</v>
          </cell>
          <cell r="N17">
            <v>74</v>
          </cell>
          <cell r="O17">
            <v>668</v>
          </cell>
          <cell r="P17">
            <v>19</v>
          </cell>
          <cell r="Q17">
            <v>113</v>
          </cell>
          <cell r="R17">
            <v>100</v>
          </cell>
          <cell r="S17">
            <v>283</v>
          </cell>
          <cell r="T17">
            <v>150</v>
          </cell>
          <cell r="U17">
            <v>2092</v>
          </cell>
        </row>
        <row r="18">
          <cell r="E18">
            <v>1649</v>
          </cell>
          <cell r="F18">
            <v>304</v>
          </cell>
          <cell r="G18">
            <v>1345</v>
          </cell>
          <cell r="H18">
            <v>0</v>
          </cell>
          <cell r="I18">
            <v>1481</v>
          </cell>
          <cell r="J18">
            <v>667</v>
          </cell>
          <cell r="K18">
            <v>513</v>
          </cell>
          <cell r="L18">
            <v>7</v>
          </cell>
          <cell r="M18">
            <v>137</v>
          </cell>
          <cell r="N18">
            <v>8</v>
          </cell>
          <cell r="O18">
            <v>149</v>
          </cell>
          <cell r="P18">
            <v>8</v>
          </cell>
          <cell r="Q18">
            <v>42</v>
          </cell>
          <cell r="R18">
            <v>56</v>
          </cell>
          <cell r="S18">
            <v>23</v>
          </cell>
          <cell r="T18">
            <v>17</v>
          </cell>
          <cell r="U18">
            <v>165</v>
          </cell>
        </row>
        <row r="19">
          <cell r="E19">
            <v>62</v>
          </cell>
          <cell r="F19">
            <v>9</v>
          </cell>
          <cell r="G19">
            <v>53</v>
          </cell>
          <cell r="H19">
            <v>0</v>
          </cell>
          <cell r="I19">
            <v>29</v>
          </cell>
          <cell r="J19">
            <v>10</v>
          </cell>
          <cell r="K19">
            <v>9</v>
          </cell>
          <cell r="L19">
            <v>0</v>
          </cell>
          <cell r="M19">
            <v>4</v>
          </cell>
          <cell r="N19">
            <v>1</v>
          </cell>
          <cell r="O19">
            <v>5</v>
          </cell>
          <cell r="P19">
            <v>1</v>
          </cell>
          <cell r="Q19">
            <v>0</v>
          </cell>
          <cell r="R19">
            <v>1</v>
          </cell>
          <cell r="S19">
            <v>4</v>
          </cell>
          <cell r="T19">
            <v>3</v>
          </cell>
          <cell r="U19">
            <v>30</v>
          </cell>
        </row>
        <row r="20">
          <cell r="E20">
            <v>103</v>
          </cell>
          <cell r="F20">
            <v>33</v>
          </cell>
          <cell r="G20">
            <v>70</v>
          </cell>
          <cell r="H20">
            <v>0</v>
          </cell>
          <cell r="I20">
            <v>81</v>
          </cell>
          <cell r="J20">
            <v>56</v>
          </cell>
          <cell r="K20">
            <v>9</v>
          </cell>
          <cell r="L20">
            <v>1</v>
          </cell>
          <cell r="M20">
            <v>4</v>
          </cell>
          <cell r="N20">
            <v>0</v>
          </cell>
          <cell r="O20">
            <v>9</v>
          </cell>
          <cell r="P20">
            <v>3</v>
          </cell>
          <cell r="Q20">
            <v>3</v>
          </cell>
          <cell r="R20">
            <v>0</v>
          </cell>
          <cell r="S20">
            <v>0</v>
          </cell>
          <cell r="T20">
            <v>3</v>
          </cell>
          <cell r="U20">
            <v>22</v>
          </cell>
        </row>
        <row r="21">
          <cell r="E21">
            <v>14273</v>
          </cell>
          <cell r="F21">
            <v>1610</v>
          </cell>
          <cell r="G21">
            <v>12663</v>
          </cell>
          <cell r="H21">
            <v>81</v>
          </cell>
          <cell r="I21">
            <v>12384</v>
          </cell>
          <cell r="J21">
            <v>3610</v>
          </cell>
          <cell r="K21">
            <v>1286</v>
          </cell>
          <cell r="L21">
            <v>953</v>
          </cell>
          <cell r="M21">
            <v>4735</v>
          </cell>
          <cell r="N21">
            <v>99</v>
          </cell>
          <cell r="O21">
            <v>1701</v>
          </cell>
          <cell r="P21">
            <v>35</v>
          </cell>
          <cell r="Q21">
            <v>1021</v>
          </cell>
          <cell r="R21">
            <v>192</v>
          </cell>
          <cell r="S21">
            <v>217</v>
          </cell>
          <cell r="T21">
            <v>236</v>
          </cell>
          <cell r="U21">
            <v>1888</v>
          </cell>
        </row>
        <row r="22">
          <cell r="E22">
            <v>6540</v>
          </cell>
          <cell r="F22">
            <v>647</v>
          </cell>
          <cell r="G22">
            <v>5893</v>
          </cell>
          <cell r="H22">
            <v>25</v>
          </cell>
          <cell r="I22">
            <v>5916</v>
          </cell>
          <cell r="J22">
            <v>2055</v>
          </cell>
          <cell r="K22">
            <v>599</v>
          </cell>
          <cell r="L22">
            <v>446</v>
          </cell>
          <cell r="M22">
            <v>2140</v>
          </cell>
          <cell r="N22">
            <v>40</v>
          </cell>
          <cell r="O22">
            <v>636</v>
          </cell>
          <cell r="P22">
            <v>10</v>
          </cell>
          <cell r="Q22">
            <v>376</v>
          </cell>
          <cell r="R22">
            <v>62</v>
          </cell>
          <cell r="S22">
            <v>102</v>
          </cell>
          <cell r="T22">
            <v>86</v>
          </cell>
          <cell r="U22">
            <v>615</v>
          </cell>
        </row>
        <row r="23">
          <cell r="E23">
            <v>1452</v>
          </cell>
          <cell r="F23">
            <v>129</v>
          </cell>
          <cell r="G23">
            <v>1323</v>
          </cell>
          <cell r="H23">
            <v>17</v>
          </cell>
          <cell r="I23">
            <v>1265</v>
          </cell>
          <cell r="J23">
            <v>450</v>
          </cell>
          <cell r="K23">
            <v>100</v>
          </cell>
          <cell r="L23">
            <v>91</v>
          </cell>
          <cell r="M23">
            <v>479</v>
          </cell>
          <cell r="N23">
            <v>4</v>
          </cell>
          <cell r="O23">
            <v>141</v>
          </cell>
          <cell r="P23">
            <v>5</v>
          </cell>
          <cell r="Q23">
            <v>83</v>
          </cell>
          <cell r="R23">
            <v>17</v>
          </cell>
          <cell r="S23">
            <v>19</v>
          </cell>
          <cell r="T23">
            <v>17</v>
          </cell>
          <cell r="U23">
            <v>174</v>
          </cell>
        </row>
        <row r="24">
          <cell r="E24">
            <v>95</v>
          </cell>
          <cell r="F24">
            <v>9</v>
          </cell>
          <cell r="G24">
            <v>86</v>
          </cell>
          <cell r="H24">
            <v>2</v>
          </cell>
          <cell r="I24">
            <v>82</v>
          </cell>
          <cell r="J24">
            <v>18</v>
          </cell>
          <cell r="K24">
            <v>11</v>
          </cell>
          <cell r="L24">
            <v>4</v>
          </cell>
          <cell r="M24">
            <v>43</v>
          </cell>
          <cell r="N24">
            <v>0</v>
          </cell>
          <cell r="O24">
            <v>6</v>
          </cell>
          <cell r="P24">
            <v>0</v>
          </cell>
          <cell r="Q24">
            <v>3</v>
          </cell>
          <cell r="R24">
            <v>1</v>
          </cell>
          <cell r="S24">
            <v>1</v>
          </cell>
          <cell r="T24">
            <v>1</v>
          </cell>
          <cell r="U24">
            <v>12</v>
          </cell>
        </row>
        <row r="25">
          <cell r="E25">
            <v>837</v>
          </cell>
          <cell r="F25">
            <v>75</v>
          </cell>
          <cell r="G25">
            <v>762</v>
          </cell>
          <cell r="H25">
            <v>9</v>
          </cell>
          <cell r="I25">
            <v>666</v>
          </cell>
          <cell r="J25">
            <v>109</v>
          </cell>
          <cell r="K25">
            <v>84</v>
          </cell>
          <cell r="L25">
            <v>37</v>
          </cell>
          <cell r="M25">
            <v>283</v>
          </cell>
          <cell r="N25">
            <v>4</v>
          </cell>
          <cell r="O25">
            <v>149</v>
          </cell>
          <cell r="P25">
            <v>13</v>
          </cell>
          <cell r="Q25">
            <v>72</v>
          </cell>
          <cell r="R25">
            <v>15</v>
          </cell>
          <cell r="S25">
            <v>27</v>
          </cell>
          <cell r="T25">
            <v>22</v>
          </cell>
          <cell r="U25">
            <v>168</v>
          </cell>
        </row>
        <row r="26">
          <cell r="E26">
            <v>1412</v>
          </cell>
          <cell r="F26">
            <v>194</v>
          </cell>
          <cell r="G26">
            <v>1218</v>
          </cell>
          <cell r="H26">
            <v>7</v>
          </cell>
          <cell r="I26">
            <v>1158</v>
          </cell>
          <cell r="J26">
            <v>246</v>
          </cell>
          <cell r="K26">
            <v>117</v>
          </cell>
          <cell r="L26">
            <v>152</v>
          </cell>
          <cell r="M26">
            <v>393</v>
          </cell>
          <cell r="N26">
            <v>7</v>
          </cell>
          <cell r="O26">
            <v>243</v>
          </cell>
          <cell r="P26">
            <v>0</v>
          </cell>
          <cell r="Q26">
            <v>148</v>
          </cell>
          <cell r="R26">
            <v>46</v>
          </cell>
          <cell r="S26">
            <v>20</v>
          </cell>
          <cell r="T26">
            <v>29</v>
          </cell>
          <cell r="U26">
            <v>251</v>
          </cell>
        </row>
        <row r="27">
          <cell r="E27">
            <v>1112</v>
          </cell>
          <cell r="F27">
            <v>139</v>
          </cell>
          <cell r="G27">
            <v>973</v>
          </cell>
          <cell r="H27">
            <v>4</v>
          </cell>
          <cell r="I27">
            <v>896</v>
          </cell>
          <cell r="J27">
            <v>181</v>
          </cell>
          <cell r="K27">
            <v>126</v>
          </cell>
          <cell r="L27">
            <v>83</v>
          </cell>
          <cell r="M27">
            <v>352</v>
          </cell>
          <cell r="N27">
            <v>15</v>
          </cell>
          <cell r="O27">
            <v>139</v>
          </cell>
          <cell r="P27">
            <v>2</v>
          </cell>
          <cell r="Q27">
            <v>82</v>
          </cell>
          <cell r="R27">
            <v>24</v>
          </cell>
          <cell r="S27">
            <v>11</v>
          </cell>
          <cell r="T27">
            <v>20</v>
          </cell>
          <cell r="U27">
            <v>215</v>
          </cell>
        </row>
        <row r="28">
          <cell r="E28">
            <v>227</v>
          </cell>
          <cell r="F28">
            <v>22</v>
          </cell>
          <cell r="G28">
            <v>205</v>
          </cell>
          <cell r="H28">
            <v>1</v>
          </cell>
          <cell r="I28">
            <v>204</v>
          </cell>
          <cell r="J28">
            <v>43</v>
          </cell>
          <cell r="K28">
            <v>7</v>
          </cell>
          <cell r="L28">
            <v>21</v>
          </cell>
          <cell r="M28">
            <v>93</v>
          </cell>
          <cell r="N28">
            <v>5</v>
          </cell>
          <cell r="O28">
            <v>35</v>
          </cell>
          <cell r="P28">
            <v>0</v>
          </cell>
          <cell r="Q28">
            <v>18</v>
          </cell>
          <cell r="R28">
            <v>1</v>
          </cell>
          <cell r="S28">
            <v>4</v>
          </cell>
          <cell r="T28">
            <v>12</v>
          </cell>
          <cell r="U28">
            <v>22</v>
          </cell>
        </row>
        <row r="29">
          <cell r="E29">
            <v>7</v>
          </cell>
          <cell r="F29">
            <v>0</v>
          </cell>
          <cell r="G29">
            <v>7</v>
          </cell>
          <cell r="H29">
            <v>0</v>
          </cell>
          <cell r="I29">
            <v>7</v>
          </cell>
          <cell r="J29">
            <v>4</v>
          </cell>
          <cell r="K29">
            <v>1</v>
          </cell>
          <cell r="L29">
            <v>0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0</v>
          </cell>
          <cell r="U29">
            <v>0</v>
          </cell>
        </row>
        <row r="30">
          <cell r="E30">
            <v>290</v>
          </cell>
          <cell r="F30">
            <v>31</v>
          </cell>
          <cell r="G30">
            <v>259</v>
          </cell>
          <cell r="H30">
            <v>1</v>
          </cell>
          <cell r="I30">
            <v>250</v>
          </cell>
          <cell r="J30">
            <v>43</v>
          </cell>
          <cell r="K30">
            <v>12</v>
          </cell>
          <cell r="L30">
            <v>17</v>
          </cell>
          <cell r="M30">
            <v>131</v>
          </cell>
          <cell r="N30">
            <v>2</v>
          </cell>
          <cell r="O30">
            <v>45</v>
          </cell>
          <cell r="P30">
            <v>0</v>
          </cell>
          <cell r="Q30">
            <v>27</v>
          </cell>
          <cell r="R30">
            <v>2</v>
          </cell>
          <cell r="S30">
            <v>8</v>
          </cell>
          <cell r="T30">
            <v>8</v>
          </cell>
          <cell r="U30">
            <v>39</v>
          </cell>
        </row>
        <row r="31">
          <cell r="E31">
            <v>2001</v>
          </cell>
          <cell r="F31">
            <v>289</v>
          </cell>
          <cell r="G31">
            <v>1712</v>
          </cell>
          <cell r="H31">
            <v>14</v>
          </cell>
          <cell r="I31">
            <v>1697</v>
          </cell>
          <cell r="J31">
            <v>399</v>
          </cell>
          <cell r="K31">
            <v>203</v>
          </cell>
          <cell r="L31">
            <v>85</v>
          </cell>
          <cell r="M31">
            <v>733</v>
          </cell>
          <cell r="N31">
            <v>17</v>
          </cell>
          <cell r="O31">
            <v>260</v>
          </cell>
          <cell r="P31">
            <v>4</v>
          </cell>
          <cell r="Q31">
            <v>181</v>
          </cell>
          <cell r="R31">
            <v>22</v>
          </cell>
          <cell r="S31">
            <v>20</v>
          </cell>
          <cell r="T31">
            <v>33</v>
          </cell>
          <cell r="U31">
            <v>297</v>
          </cell>
        </row>
        <row r="32">
          <cell r="E32">
            <v>300</v>
          </cell>
          <cell r="F32">
            <v>75</v>
          </cell>
          <cell r="G32">
            <v>225</v>
          </cell>
          <cell r="H32">
            <v>1</v>
          </cell>
          <cell r="I32">
            <v>243</v>
          </cell>
          <cell r="J32">
            <v>62</v>
          </cell>
          <cell r="K32">
            <v>26</v>
          </cell>
          <cell r="L32">
            <v>17</v>
          </cell>
          <cell r="M32">
            <v>87</v>
          </cell>
          <cell r="N32">
            <v>5</v>
          </cell>
          <cell r="O32">
            <v>46</v>
          </cell>
          <cell r="P32">
            <v>1</v>
          </cell>
          <cell r="Q32">
            <v>31</v>
          </cell>
          <cell r="R32">
            <v>2</v>
          </cell>
          <cell r="S32">
            <v>4</v>
          </cell>
          <cell r="T32">
            <v>8</v>
          </cell>
          <cell r="U32">
            <v>68</v>
          </cell>
        </row>
        <row r="33">
          <cell r="E33">
            <v>11627</v>
          </cell>
          <cell r="F33">
            <v>3899</v>
          </cell>
          <cell r="G33">
            <v>7728</v>
          </cell>
          <cell r="H33">
            <v>6</v>
          </cell>
          <cell r="I33">
            <v>7896</v>
          </cell>
          <cell r="J33">
            <v>2622</v>
          </cell>
          <cell r="K33">
            <v>2480</v>
          </cell>
          <cell r="L33">
            <v>119</v>
          </cell>
          <cell r="M33">
            <v>1615</v>
          </cell>
          <cell r="N33">
            <v>222</v>
          </cell>
          <cell r="O33">
            <v>831</v>
          </cell>
          <cell r="P33">
            <v>22</v>
          </cell>
          <cell r="Q33">
            <v>809</v>
          </cell>
          <cell r="R33">
            <v>0</v>
          </cell>
          <cell r="S33">
            <v>0</v>
          </cell>
          <cell r="T33">
            <v>0</v>
          </cell>
          <cell r="U33">
            <v>2296</v>
          </cell>
        </row>
        <row r="34">
          <cell r="E34">
            <v>33065</v>
          </cell>
          <cell r="F34">
            <v>10365</v>
          </cell>
          <cell r="G34">
            <v>22700</v>
          </cell>
          <cell r="H34">
            <v>100</v>
          </cell>
          <cell r="I34">
            <v>24578</v>
          </cell>
          <cell r="J34">
            <v>9081</v>
          </cell>
          <cell r="K34">
            <v>3134</v>
          </cell>
          <cell r="L34">
            <v>379</v>
          </cell>
          <cell r="M34">
            <v>7136</v>
          </cell>
          <cell r="N34">
            <v>666</v>
          </cell>
          <cell r="O34">
            <v>4182</v>
          </cell>
          <cell r="P34">
            <v>179</v>
          </cell>
          <cell r="Q34">
            <v>2002</v>
          </cell>
          <cell r="R34">
            <v>255</v>
          </cell>
          <cell r="S34">
            <v>1019</v>
          </cell>
          <cell r="T34">
            <v>541</v>
          </cell>
          <cell r="U34">
            <v>8043</v>
          </cell>
        </row>
        <row r="35">
          <cell r="E35">
            <v>31513</v>
          </cell>
          <cell r="F35">
            <v>9809</v>
          </cell>
          <cell r="G35">
            <v>21704</v>
          </cell>
          <cell r="H35">
            <v>89</v>
          </cell>
          <cell r="I35">
            <v>23344</v>
          </cell>
          <cell r="J35">
            <v>8746</v>
          </cell>
          <cell r="K35">
            <v>2951</v>
          </cell>
          <cell r="L35">
            <v>362</v>
          </cell>
          <cell r="M35">
            <v>6740</v>
          </cell>
          <cell r="N35">
            <v>636</v>
          </cell>
          <cell r="O35">
            <v>3909</v>
          </cell>
          <cell r="P35">
            <v>150</v>
          </cell>
          <cell r="Q35">
            <v>1893</v>
          </cell>
          <cell r="R35">
            <v>236</v>
          </cell>
          <cell r="S35">
            <v>955</v>
          </cell>
          <cell r="T35">
            <v>505</v>
          </cell>
          <cell r="U35">
            <v>7759</v>
          </cell>
        </row>
        <row r="36">
          <cell r="E36">
            <v>3134</v>
          </cell>
          <cell r="F36">
            <v>1183</v>
          </cell>
          <cell r="G36">
            <v>1951</v>
          </cell>
          <cell r="H36">
            <v>9</v>
          </cell>
          <cell r="I36">
            <v>2096</v>
          </cell>
          <cell r="J36">
            <v>446</v>
          </cell>
          <cell r="K36">
            <v>287</v>
          </cell>
          <cell r="L36">
            <v>50</v>
          </cell>
          <cell r="M36">
            <v>762</v>
          </cell>
          <cell r="N36">
            <v>74</v>
          </cell>
          <cell r="O36">
            <v>477</v>
          </cell>
          <cell r="P36">
            <v>15</v>
          </cell>
          <cell r="Q36">
            <v>240</v>
          </cell>
          <cell r="R36">
            <v>31</v>
          </cell>
          <cell r="S36">
            <v>116</v>
          </cell>
          <cell r="T36">
            <v>60</v>
          </cell>
          <cell r="U36">
            <v>977</v>
          </cell>
        </row>
        <row r="37">
          <cell r="E37">
            <v>3058</v>
          </cell>
          <cell r="F37">
            <v>1098</v>
          </cell>
          <cell r="G37">
            <v>1960</v>
          </cell>
          <cell r="H37">
            <v>7</v>
          </cell>
          <cell r="I37">
            <v>2002</v>
          </cell>
          <cell r="J37">
            <v>431</v>
          </cell>
          <cell r="K37">
            <v>299</v>
          </cell>
          <cell r="L37">
            <v>36</v>
          </cell>
          <cell r="M37">
            <v>748</v>
          </cell>
          <cell r="N37">
            <v>71</v>
          </cell>
          <cell r="O37">
            <v>417</v>
          </cell>
          <cell r="P37">
            <v>15</v>
          </cell>
          <cell r="Q37">
            <v>191</v>
          </cell>
          <cell r="R37">
            <v>26</v>
          </cell>
          <cell r="S37">
            <v>113</v>
          </cell>
          <cell r="T37">
            <v>60</v>
          </cell>
          <cell r="U37">
            <v>997</v>
          </cell>
        </row>
        <row r="38">
          <cell r="E38">
            <v>72</v>
          </cell>
          <cell r="F38">
            <v>34</v>
          </cell>
          <cell r="G38">
            <v>38</v>
          </cell>
          <cell r="H38">
            <v>2</v>
          </cell>
          <cell r="I38">
            <v>47</v>
          </cell>
          <cell r="J38">
            <v>12</v>
          </cell>
          <cell r="K38">
            <v>3</v>
          </cell>
          <cell r="L38">
            <v>5</v>
          </cell>
          <cell r="M38">
            <v>15</v>
          </cell>
          <cell r="N38">
            <v>1</v>
          </cell>
          <cell r="O38">
            <v>11</v>
          </cell>
          <cell r="P38">
            <v>1</v>
          </cell>
          <cell r="Q38">
            <v>5</v>
          </cell>
          <cell r="R38">
            <v>0</v>
          </cell>
          <cell r="S38">
            <v>5</v>
          </cell>
          <cell r="T38">
            <v>0</v>
          </cell>
          <cell r="U38">
            <v>22</v>
          </cell>
        </row>
        <row r="39">
          <cell r="E39">
            <v>10646</v>
          </cell>
          <cell r="F39">
            <v>3328</v>
          </cell>
          <cell r="G39">
            <v>7318</v>
          </cell>
          <cell r="H39">
            <v>40</v>
          </cell>
          <cell r="I39">
            <v>8113</v>
          </cell>
          <cell r="J39">
            <v>3378</v>
          </cell>
          <cell r="K39">
            <v>791</v>
          </cell>
          <cell r="L39">
            <v>134</v>
          </cell>
          <cell r="M39">
            <v>2084</v>
          </cell>
          <cell r="N39">
            <v>254</v>
          </cell>
          <cell r="O39">
            <v>1472</v>
          </cell>
          <cell r="P39">
            <v>49</v>
          </cell>
          <cell r="Q39">
            <v>706</v>
          </cell>
          <cell r="R39">
            <v>84</v>
          </cell>
          <cell r="S39">
            <v>388</v>
          </cell>
          <cell r="T39">
            <v>151</v>
          </cell>
          <cell r="U39">
            <v>2456</v>
          </cell>
        </row>
        <row r="40">
          <cell r="E40">
            <v>4029</v>
          </cell>
          <cell r="F40">
            <v>818</v>
          </cell>
          <cell r="G40">
            <v>3211</v>
          </cell>
          <cell r="H40">
            <v>15</v>
          </cell>
          <cell r="I40">
            <v>3153</v>
          </cell>
          <cell r="J40">
            <v>1807</v>
          </cell>
          <cell r="K40">
            <v>409</v>
          </cell>
          <cell r="L40">
            <v>26</v>
          </cell>
          <cell r="M40">
            <v>553</v>
          </cell>
          <cell r="N40">
            <v>59</v>
          </cell>
          <cell r="O40">
            <v>299</v>
          </cell>
          <cell r="P40">
            <v>24</v>
          </cell>
          <cell r="Q40">
            <v>139</v>
          </cell>
          <cell r="R40">
            <v>27</v>
          </cell>
          <cell r="S40">
            <v>60</v>
          </cell>
          <cell r="T40">
            <v>36</v>
          </cell>
          <cell r="U40">
            <v>781</v>
          </cell>
        </row>
        <row r="41">
          <cell r="E41">
            <v>403</v>
          </cell>
          <cell r="F41">
            <v>126</v>
          </cell>
          <cell r="G41">
            <v>277</v>
          </cell>
          <cell r="H41">
            <v>0</v>
          </cell>
          <cell r="I41">
            <v>274</v>
          </cell>
          <cell r="J41">
            <v>85</v>
          </cell>
          <cell r="K41">
            <v>47</v>
          </cell>
          <cell r="L41">
            <v>5</v>
          </cell>
          <cell r="M41">
            <v>92</v>
          </cell>
          <cell r="N41">
            <v>2</v>
          </cell>
          <cell r="O41">
            <v>43</v>
          </cell>
          <cell r="P41">
            <v>2</v>
          </cell>
          <cell r="Q41">
            <v>16</v>
          </cell>
          <cell r="R41">
            <v>4</v>
          </cell>
          <cell r="S41">
            <v>12</v>
          </cell>
          <cell r="T41">
            <v>8</v>
          </cell>
          <cell r="U41">
            <v>112</v>
          </cell>
        </row>
        <row r="42">
          <cell r="E42">
            <v>1696</v>
          </cell>
          <cell r="F42">
            <v>692</v>
          </cell>
          <cell r="G42">
            <v>1004</v>
          </cell>
          <cell r="H42">
            <v>0</v>
          </cell>
          <cell r="I42">
            <v>1215</v>
          </cell>
          <cell r="J42">
            <v>146</v>
          </cell>
          <cell r="K42">
            <v>217</v>
          </cell>
          <cell r="L42">
            <v>15</v>
          </cell>
          <cell r="M42">
            <v>569</v>
          </cell>
          <cell r="N42">
            <v>48</v>
          </cell>
          <cell r="O42">
            <v>220</v>
          </cell>
          <cell r="P42">
            <v>5</v>
          </cell>
          <cell r="Q42">
            <v>101</v>
          </cell>
          <cell r="R42">
            <v>13</v>
          </cell>
          <cell r="S42">
            <v>63</v>
          </cell>
          <cell r="T42">
            <v>36</v>
          </cell>
          <cell r="U42">
            <v>476</v>
          </cell>
        </row>
        <row r="43">
          <cell r="E43">
            <v>1714</v>
          </cell>
          <cell r="F43">
            <v>621</v>
          </cell>
          <cell r="G43">
            <v>1093</v>
          </cell>
          <cell r="H43">
            <v>1</v>
          </cell>
          <cell r="I43">
            <v>1269</v>
          </cell>
          <cell r="J43">
            <v>316</v>
          </cell>
          <cell r="K43">
            <v>227</v>
          </cell>
          <cell r="L43">
            <v>28</v>
          </cell>
          <cell r="M43">
            <v>434</v>
          </cell>
          <cell r="N43">
            <v>17</v>
          </cell>
          <cell r="O43">
            <v>247</v>
          </cell>
          <cell r="P43">
            <v>10</v>
          </cell>
          <cell r="Q43">
            <v>131</v>
          </cell>
          <cell r="R43">
            <v>8</v>
          </cell>
          <cell r="S43">
            <v>47</v>
          </cell>
          <cell r="T43">
            <v>44</v>
          </cell>
          <cell r="U43">
            <v>429</v>
          </cell>
        </row>
        <row r="44"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</row>
        <row r="45">
          <cell r="E45">
            <v>2614</v>
          </cell>
          <cell r="F45">
            <v>656</v>
          </cell>
          <cell r="G45">
            <v>1958</v>
          </cell>
          <cell r="H45">
            <v>3</v>
          </cell>
          <cell r="I45">
            <v>2024</v>
          </cell>
          <cell r="J45">
            <v>879</v>
          </cell>
          <cell r="K45">
            <v>254</v>
          </cell>
          <cell r="L45">
            <v>22</v>
          </cell>
          <cell r="M45">
            <v>560</v>
          </cell>
          <cell r="N45">
            <v>41</v>
          </cell>
          <cell r="O45">
            <v>268</v>
          </cell>
          <cell r="P45">
            <v>3</v>
          </cell>
          <cell r="Q45">
            <v>142</v>
          </cell>
          <cell r="R45">
            <v>19</v>
          </cell>
          <cell r="S45">
            <v>44</v>
          </cell>
          <cell r="T45">
            <v>50</v>
          </cell>
          <cell r="U45">
            <v>565</v>
          </cell>
        </row>
        <row r="46">
          <cell r="E46">
            <v>2845</v>
          </cell>
          <cell r="F46">
            <v>854</v>
          </cell>
          <cell r="G46">
            <v>1991</v>
          </cell>
          <cell r="H46">
            <v>5</v>
          </cell>
          <cell r="I46">
            <v>2139</v>
          </cell>
          <cell r="J46">
            <v>770</v>
          </cell>
          <cell r="K46">
            <v>290</v>
          </cell>
          <cell r="L46">
            <v>24</v>
          </cell>
          <cell r="M46">
            <v>702</v>
          </cell>
          <cell r="N46">
            <v>48</v>
          </cell>
          <cell r="O46">
            <v>305</v>
          </cell>
          <cell r="P46">
            <v>13</v>
          </cell>
          <cell r="Q46">
            <v>167</v>
          </cell>
          <cell r="R46">
            <v>14</v>
          </cell>
          <cell r="S46">
            <v>63</v>
          </cell>
          <cell r="T46">
            <v>40</v>
          </cell>
          <cell r="U46">
            <v>671</v>
          </cell>
        </row>
        <row r="47">
          <cell r="E47">
            <v>972</v>
          </cell>
          <cell r="F47">
            <v>274</v>
          </cell>
          <cell r="G47">
            <v>698</v>
          </cell>
          <cell r="H47">
            <v>4</v>
          </cell>
          <cell r="I47">
            <v>768</v>
          </cell>
          <cell r="J47">
            <v>416</v>
          </cell>
          <cell r="K47">
            <v>87</v>
          </cell>
          <cell r="L47">
            <v>11</v>
          </cell>
          <cell r="M47">
            <v>155</v>
          </cell>
          <cell r="N47">
            <v>10</v>
          </cell>
          <cell r="O47">
            <v>89</v>
          </cell>
          <cell r="P47">
            <v>2</v>
          </cell>
          <cell r="Q47">
            <v>38</v>
          </cell>
          <cell r="R47">
            <v>6</v>
          </cell>
          <cell r="S47">
            <v>24</v>
          </cell>
          <cell r="T47">
            <v>12</v>
          </cell>
          <cell r="U47">
            <v>196</v>
          </cell>
        </row>
        <row r="48">
          <cell r="E48">
            <v>137</v>
          </cell>
          <cell r="F48">
            <v>39</v>
          </cell>
          <cell r="G48">
            <v>98</v>
          </cell>
          <cell r="H48">
            <v>0</v>
          </cell>
          <cell r="I48">
            <v>97</v>
          </cell>
          <cell r="J48">
            <v>23</v>
          </cell>
          <cell r="K48">
            <v>21</v>
          </cell>
          <cell r="L48">
            <v>4</v>
          </cell>
          <cell r="M48">
            <v>25</v>
          </cell>
          <cell r="N48">
            <v>7</v>
          </cell>
          <cell r="O48">
            <v>17</v>
          </cell>
          <cell r="P48">
            <v>3</v>
          </cell>
          <cell r="Q48">
            <v>5</v>
          </cell>
          <cell r="R48">
            <v>1</v>
          </cell>
          <cell r="S48">
            <v>6</v>
          </cell>
          <cell r="T48">
            <v>2</v>
          </cell>
          <cell r="U48">
            <v>41</v>
          </cell>
        </row>
        <row r="49">
          <cell r="E49">
            <v>192</v>
          </cell>
          <cell r="F49">
            <v>86</v>
          </cell>
          <cell r="G49">
            <v>106</v>
          </cell>
          <cell r="H49">
            <v>3</v>
          </cell>
          <cell r="I49">
            <v>147</v>
          </cell>
          <cell r="J49">
            <v>37</v>
          </cell>
          <cell r="K49">
            <v>19</v>
          </cell>
          <cell r="L49">
            <v>2</v>
          </cell>
          <cell r="M49">
            <v>41</v>
          </cell>
          <cell r="N49">
            <v>4</v>
          </cell>
          <cell r="O49">
            <v>44</v>
          </cell>
          <cell r="P49">
            <v>8</v>
          </cell>
          <cell r="Q49">
            <v>12</v>
          </cell>
          <cell r="R49">
            <v>3</v>
          </cell>
          <cell r="S49">
            <v>14</v>
          </cell>
          <cell r="T49">
            <v>6</v>
          </cell>
          <cell r="U49">
            <v>35</v>
          </cell>
        </row>
        <row r="50">
          <cell r="E50">
            <v>7</v>
          </cell>
          <cell r="F50">
            <v>2</v>
          </cell>
          <cell r="G50">
            <v>5</v>
          </cell>
          <cell r="H50">
            <v>0</v>
          </cell>
          <cell r="I50">
            <v>4</v>
          </cell>
          <cell r="J50">
            <v>2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1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0</v>
          </cell>
          <cell r="U50">
            <v>3</v>
          </cell>
        </row>
        <row r="51">
          <cell r="E51">
            <v>569</v>
          </cell>
          <cell r="F51">
            <v>185</v>
          </cell>
          <cell r="G51">
            <v>384</v>
          </cell>
          <cell r="H51">
            <v>2</v>
          </cell>
          <cell r="I51">
            <v>421</v>
          </cell>
          <cell r="J51">
            <v>74</v>
          </cell>
          <cell r="K51">
            <v>87</v>
          </cell>
          <cell r="L51">
            <v>8</v>
          </cell>
          <cell r="M51">
            <v>157</v>
          </cell>
          <cell r="N51">
            <v>5</v>
          </cell>
          <cell r="O51">
            <v>90</v>
          </cell>
          <cell r="P51">
            <v>17</v>
          </cell>
          <cell r="Q51">
            <v>35</v>
          </cell>
          <cell r="R51">
            <v>8</v>
          </cell>
          <cell r="S51">
            <v>14</v>
          </cell>
          <cell r="T51">
            <v>7</v>
          </cell>
          <cell r="U51">
            <v>138</v>
          </cell>
        </row>
        <row r="52">
          <cell r="E52">
            <v>13</v>
          </cell>
          <cell r="F52">
            <v>5</v>
          </cell>
          <cell r="G52">
            <v>8</v>
          </cell>
          <cell r="H52">
            <v>0</v>
          </cell>
          <cell r="I52">
            <v>9</v>
          </cell>
          <cell r="J52">
            <v>2</v>
          </cell>
          <cell r="K52">
            <v>0</v>
          </cell>
          <cell r="L52">
            <v>0</v>
          </cell>
          <cell r="M52">
            <v>3</v>
          </cell>
          <cell r="N52">
            <v>2</v>
          </cell>
          <cell r="O52">
            <v>2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4</v>
          </cell>
        </row>
        <row r="53"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</row>
        <row r="54">
          <cell r="E54">
            <v>962</v>
          </cell>
          <cell r="F54">
            <v>363</v>
          </cell>
          <cell r="G54">
            <v>599</v>
          </cell>
          <cell r="H54">
            <v>9</v>
          </cell>
          <cell r="I54">
            <v>800</v>
          </cell>
          <cell r="J54">
            <v>257</v>
          </cell>
          <cell r="K54">
            <v>96</v>
          </cell>
          <cell r="L54">
            <v>8</v>
          </cell>
          <cell r="M54">
            <v>236</v>
          </cell>
          <cell r="N54">
            <v>23</v>
          </cell>
          <cell r="O54">
            <v>180</v>
          </cell>
          <cell r="P54">
            <v>12</v>
          </cell>
          <cell r="Q54">
            <v>71</v>
          </cell>
          <cell r="R54">
            <v>11</v>
          </cell>
          <cell r="S54">
            <v>50</v>
          </cell>
          <cell r="T54">
            <v>29</v>
          </cell>
          <cell r="U54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ВС"/>
      <sheetName val="3-ВС"/>
      <sheetName val="4-ВС"/>
      <sheetName val="5-ВС"/>
      <sheetName val="6-ВС"/>
    </sheetNames>
    <sheetDataSet>
      <sheetData sheetId="1">
        <row r="5">
          <cell r="C5">
            <v>50</v>
          </cell>
          <cell r="D5">
            <v>41</v>
          </cell>
          <cell r="E5">
            <v>9</v>
          </cell>
        </row>
        <row r="6">
          <cell r="C6">
            <v>14</v>
          </cell>
          <cell r="D6">
            <v>11</v>
          </cell>
          <cell r="E6">
            <v>3</v>
          </cell>
        </row>
        <row r="7">
          <cell r="C7">
            <v>36</v>
          </cell>
          <cell r="D7">
            <v>30</v>
          </cell>
          <cell r="E7">
            <v>6</v>
          </cell>
        </row>
        <row r="8">
          <cell r="C8">
            <v>35</v>
          </cell>
          <cell r="D8">
            <v>28</v>
          </cell>
          <cell r="E8">
            <v>7</v>
          </cell>
        </row>
        <row r="9">
          <cell r="C9">
            <v>2</v>
          </cell>
          <cell r="D9">
            <v>2</v>
          </cell>
          <cell r="E9">
            <v>0</v>
          </cell>
        </row>
        <row r="10">
          <cell r="C10">
            <v>1</v>
          </cell>
          <cell r="D10">
            <v>1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3</v>
          </cell>
          <cell r="D12">
            <v>0</v>
          </cell>
          <cell r="E12">
            <v>0</v>
          </cell>
        </row>
        <row r="13">
          <cell r="C13">
            <v>2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10</v>
          </cell>
          <cell r="D15">
            <v>10</v>
          </cell>
          <cell r="E15">
            <v>0</v>
          </cell>
        </row>
      </sheetData>
      <sheetData sheetId="2">
        <row r="5">
          <cell r="C5">
            <v>103</v>
          </cell>
          <cell r="D5">
            <v>47</v>
          </cell>
          <cell r="E5">
            <v>56</v>
          </cell>
        </row>
        <row r="6">
          <cell r="C6">
            <v>19</v>
          </cell>
          <cell r="D6">
            <v>8</v>
          </cell>
          <cell r="E6">
            <v>11</v>
          </cell>
        </row>
        <row r="7">
          <cell r="C7">
            <v>84</v>
          </cell>
          <cell r="D7">
            <v>39</v>
          </cell>
          <cell r="E7">
            <v>45</v>
          </cell>
        </row>
        <row r="8">
          <cell r="C8">
            <v>68</v>
          </cell>
          <cell r="D8">
            <v>31</v>
          </cell>
          <cell r="E8">
            <v>37</v>
          </cell>
        </row>
        <row r="9">
          <cell r="C9">
            <v>3</v>
          </cell>
          <cell r="D9">
            <v>3</v>
          </cell>
          <cell r="E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3</v>
          </cell>
          <cell r="D11">
            <v>3</v>
          </cell>
          <cell r="E11">
            <v>0</v>
          </cell>
        </row>
        <row r="12">
          <cell r="C12">
            <v>7</v>
          </cell>
          <cell r="D12">
            <v>0</v>
          </cell>
          <cell r="E12">
            <v>0</v>
          </cell>
        </row>
        <row r="13">
          <cell r="C13">
            <v>7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25</v>
          </cell>
          <cell r="D15">
            <v>13</v>
          </cell>
          <cell r="E15">
            <v>12</v>
          </cell>
        </row>
      </sheetData>
      <sheetData sheetId="3">
        <row r="5">
          <cell r="C5">
            <v>45</v>
          </cell>
          <cell r="D5">
            <v>9</v>
          </cell>
          <cell r="E5">
            <v>36</v>
          </cell>
        </row>
        <row r="6">
          <cell r="C6">
            <v>13</v>
          </cell>
          <cell r="D6">
            <v>6</v>
          </cell>
          <cell r="E6">
            <v>7</v>
          </cell>
        </row>
        <row r="7">
          <cell r="C7">
            <v>32</v>
          </cell>
          <cell r="D7">
            <v>3</v>
          </cell>
          <cell r="E7">
            <v>29</v>
          </cell>
        </row>
        <row r="8">
          <cell r="C8">
            <v>29</v>
          </cell>
          <cell r="D8">
            <v>7</v>
          </cell>
          <cell r="E8">
            <v>22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8</v>
          </cell>
          <cell r="D12">
            <v>0</v>
          </cell>
          <cell r="E12">
            <v>0</v>
          </cell>
        </row>
        <row r="13">
          <cell r="C13">
            <v>8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8</v>
          </cell>
          <cell r="D15">
            <v>2</v>
          </cell>
          <cell r="E15">
            <v>6</v>
          </cell>
        </row>
      </sheetData>
      <sheetData sheetId="4">
        <row r="5">
          <cell r="C5">
            <v>53</v>
          </cell>
          <cell r="D5">
            <v>5</v>
          </cell>
          <cell r="E5">
            <v>48</v>
          </cell>
        </row>
        <row r="6">
          <cell r="C6">
            <v>8</v>
          </cell>
          <cell r="D6">
            <v>1</v>
          </cell>
          <cell r="E6">
            <v>7</v>
          </cell>
        </row>
        <row r="7">
          <cell r="C7">
            <v>45</v>
          </cell>
          <cell r="D7">
            <v>4</v>
          </cell>
          <cell r="E7">
            <v>41</v>
          </cell>
        </row>
        <row r="8">
          <cell r="C8">
            <v>24</v>
          </cell>
          <cell r="D8">
            <v>4</v>
          </cell>
          <cell r="E8">
            <v>20</v>
          </cell>
        </row>
        <row r="9">
          <cell r="C9">
            <v>2</v>
          </cell>
          <cell r="D9">
            <v>1</v>
          </cell>
          <cell r="E9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2</v>
          </cell>
          <cell r="D11">
            <v>1</v>
          </cell>
          <cell r="E11">
            <v>1</v>
          </cell>
        </row>
        <row r="12">
          <cell r="C12">
            <v>7</v>
          </cell>
          <cell r="D12">
            <v>0</v>
          </cell>
          <cell r="E12">
            <v>0</v>
          </cell>
        </row>
        <row r="13">
          <cell r="C13">
            <v>7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20</v>
          </cell>
          <cell r="D15">
            <v>0</v>
          </cell>
          <cell r="E15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 "/>
      <sheetName val="зміст"/>
      <sheetName val="Р1 за формою ПЗ"/>
      <sheetName val="Р2 за видами судочинства"/>
      <sheetName val="! Р 3 Апеляц"/>
      <sheetName val=" Р. 4 Кас за категоріями"/>
      <sheetName val="Р 5 Кас за підставами"/>
      <sheetName val="Р. 6 за виключними"/>
    </sheetNames>
    <sheetDataSet>
      <sheetData sheetId="2">
        <row r="19">
          <cell r="D19">
            <v>232</v>
          </cell>
          <cell r="K19">
            <v>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аркуш"/>
      <sheetName val="Зміст"/>
      <sheetName val="Розділ 1"/>
      <sheetName val="Розділ 2А"/>
      <sheetName val="Розділ 3 К категорії  загал "/>
      <sheetName val="Розділ 3.1 К категорії (з 20р)"/>
      <sheetName val="Розділ 3.2 К категорії (до 20 р"/>
      <sheetName val="Розділ 4"/>
    </sheetNames>
    <sheetDataSet>
      <sheetData sheetId="2">
        <row r="18">
          <cell r="F18">
            <v>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115" zoomScaleSheetLayoutView="115" workbookViewId="0" topLeftCell="A1">
      <selection activeCell="P8" sqref="P8"/>
    </sheetView>
  </sheetViews>
  <sheetFormatPr defaultColWidth="9.140625" defaultRowHeight="12.75"/>
  <cols>
    <col min="1" max="4" width="9.140625" style="5" customWidth="1"/>
    <col min="5" max="5" width="27.00390625" style="5" customWidth="1"/>
    <col min="6" max="6" width="11.140625" style="5" customWidth="1"/>
    <col min="7" max="7" width="9.140625" style="5" customWidth="1"/>
    <col min="8" max="8" width="5.28125" style="5" customWidth="1"/>
    <col min="9" max="10" width="9.140625" style="5" customWidth="1"/>
    <col min="11" max="11" width="10.7109375" style="5" customWidth="1"/>
    <col min="12" max="16384" width="9.140625" style="5" customWidth="1"/>
  </cols>
  <sheetData>
    <row r="1" spans="1:11" ht="12.75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2" ht="39" customHeight="1">
      <c r="A2" s="8"/>
      <c r="B2" s="57"/>
      <c r="C2" s="336" t="s">
        <v>90</v>
      </c>
      <c r="D2" s="336"/>
      <c r="E2" s="336"/>
      <c r="F2" s="336"/>
      <c r="G2" s="336"/>
      <c r="H2" s="336"/>
      <c r="I2" s="336"/>
      <c r="J2" s="336"/>
      <c r="K2" s="336"/>
      <c r="L2" s="8"/>
    </row>
    <row r="3" spans="1:15" ht="12" customHeight="1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8"/>
      <c r="O3" s="7"/>
    </row>
    <row r="4" spans="1:12" ht="36.75" customHeight="1">
      <c r="A4" s="8"/>
      <c r="B4" s="59"/>
      <c r="C4" s="337" t="s">
        <v>209</v>
      </c>
      <c r="D4" s="337"/>
      <c r="E4" s="337"/>
      <c r="F4" s="337"/>
      <c r="G4" s="8"/>
      <c r="H4" s="8"/>
      <c r="I4" s="8"/>
      <c r="J4" s="8"/>
      <c r="K4" s="8"/>
      <c r="L4" s="8"/>
    </row>
    <row r="5" spans="1:12" ht="10.5" customHeight="1">
      <c r="A5" s="8"/>
      <c r="B5" s="59"/>
      <c r="C5" s="60"/>
      <c r="D5" s="60"/>
      <c r="E5" s="60"/>
      <c r="F5" s="60"/>
      <c r="G5" s="8"/>
      <c r="H5" s="8"/>
      <c r="I5" s="8"/>
      <c r="J5" s="8"/>
      <c r="K5" s="8"/>
      <c r="L5" s="8"/>
    </row>
    <row r="6" spans="1:12" ht="12" customHeight="1">
      <c r="A6" s="61"/>
      <c r="B6" s="61"/>
      <c r="C6" s="340" t="s">
        <v>74</v>
      </c>
      <c r="D6" s="340"/>
      <c r="E6" s="340"/>
      <c r="F6" s="324" t="s">
        <v>269</v>
      </c>
      <c r="G6" s="325"/>
      <c r="H6" s="325"/>
      <c r="I6" s="325"/>
      <c r="J6" s="325"/>
      <c r="K6" s="325"/>
      <c r="L6" s="325"/>
    </row>
    <row r="7" spans="1:12" ht="30.75" customHeight="1">
      <c r="A7" s="61"/>
      <c r="B7" s="61"/>
      <c r="C7" s="340"/>
      <c r="D7" s="340"/>
      <c r="E7" s="340"/>
      <c r="F7" s="324"/>
      <c r="G7" s="325"/>
      <c r="H7" s="325"/>
      <c r="I7" s="325"/>
      <c r="J7" s="325"/>
      <c r="K7" s="325"/>
      <c r="L7" s="325"/>
    </row>
    <row r="8" spans="1:12" ht="76.5" customHeight="1">
      <c r="A8" s="61"/>
      <c r="B8" s="61"/>
      <c r="C8" s="318" t="s">
        <v>266</v>
      </c>
      <c r="D8" s="319"/>
      <c r="E8" s="320"/>
      <c r="F8" s="326" t="s">
        <v>208</v>
      </c>
      <c r="G8" s="327"/>
      <c r="H8" s="327"/>
      <c r="I8" s="327"/>
      <c r="J8" s="327"/>
      <c r="K8" s="327"/>
      <c r="L8" s="327"/>
    </row>
    <row r="9" spans="1:12" ht="80.25" customHeight="1">
      <c r="A9" s="61"/>
      <c r="B9" s="61"/>
      <c r="C9" s="321"/>
      <c r="D9" s="322"/>
      <c r="E9" s="323"/>
      <c r="F9" s="328" t="s">
        <v>271</v>
      </c>
      <c r="G9" s="329"/>
      <c r="H9" s="329"/>
      <c r="I9" s="329"/>
      <c r="J9" s="329"/>
      <c r="K9" s="329"/>
      <c r="L9" s="329"/>
    </row>
    <row r="10" spans="1:12" ht="17.25" customHeight="1">
      <c r="A10" s="61"/>
      <c r="B10" s="61"/>
      <c r="C10" s="60"/>
      <c r="D10" s="60"/>
      <c r="E10" s="60"/>
      <c r="F10" s="60"/>
      <c r="G10" s="60"/>
      <c r="H10" s="60"/>
      <c r="I10" s="60"/>
      <c r="J10" s="60"/>
      <c r="K10" s="8"/>
      <c r="L10" s="8"/>
    </row>
    <row r="11" spans="1:12" ht="26.25" customHeight="1" hidden="1">
      <c r="A11" s="8"/>
      <c r="B11" s="8"/>
      <c r="C11" s="8"/>
      <c r="D11" s="8"/>
      <c r="E11" s="8"/>
      <c r="F11" s="8"/>
      <c r="G11" s="63"/>
      <c r="H11" s="63"/>
      <c r="I11" s="338"/>
      <c r="J11" s="338"/>
      <c r="K11" s="338"/>
      <c r="L11" s="8"/>
    </row>
    <row r="12" spans="1:12" ht="15.75" customHeight="1" hidden="1">
      <c r="A12" s="8"/>
      <c r="B12" s="8"/>
      <c r="C12" s="8"/>
      <c r="D12" s="8"/>
      <c r="E12" s="8"/>
      <c r="F12" s="8"/>
      <c r="G12" s="8"/>
      <c r="H12" s="8"/>
      <c r="I12" s="338"/>
      <c r="J12" s="338"/>
      <c r="K12" s="338"/>
      <c r="L12" s="8"/>
    </row>
    <row r="13" spans="1:12" ht="12.75" customHeight="1" hidden="1">
      <c r="A13" s="62"/>
      <c r="B13" s="62"/>
      <c r="C13" s="8"/>
      <c r="D13" s="8"/>
      <c r="E13" s="8"/>
      <c r="F13" s="8"/>
      <c r="G13" s="8"/>
      <c r="H13" s="63"/>
      <c r="I13" s="8"/>
      <c r="J13" s="8"/>
      <c r="K13" s="63"/>
      <c r="L13" s="8"/>
    </row>
    <row r="14" spans="1:12" ht="32.25" customHeight="1">
      <c r="A14" s="8"/>
      <c r="B14" s="64"/>
      <c r="C14" s="330" t="s">
        <v>75</v>
      </c>
      <c r="D14" s="331"/>
      <c r="E14" s="331"/>
      <c r="F14" s="331"/>
      <c r="G14" s="331"/>
      <c r="H14" s="331"/>
      <c r="I14" s="331"/>
      <c r="J14" s="331"/>
      <c r="K14" s="332"/>
      <c r="L14" s="65"/>
    </row>
    <row r="15" spans="1:12" ht="20.25" customHeight="1">
      <c r="A15" s="8"/>
      <c r="B15" s="66"/>
      <c r="C15" s="333" t="s">
        <v>270</v>
      </c>
      <c r="D15" s="334"/>
      <c r="E15" s="334"/>
      <c r="F15" s="334"/>
      <c r="G15" s="334"/>
      <c r="H15" s="334"/>
      <c r="I15" s="334"/>
      <c r="J15" s="334"/>
      <c r="K15" s="335"/>
      <c r="L15" s="2"/>
    </row>
    <row r="16" spans="1:12" ht="23.25" customHeight="1">
      <c r="A16" s="8"/>
      <c r="B16" s="66"/>
      <c r="C16" s="315" t="s">
        <v>151</v>
      </c>
      <c r="D16" s="316"/>
      <c r="E16" s="316"/>
      <c r="F16" s="316"/>
      <c r="G16" s="316"/>
      <c r="H16" s="316"/>
      <c r="I16" s="316"/>
      <c r="J16" s="316"/>
      <c r="K16" s="317"/>
      <c r="L16" s="8"/>
    </row>
    <row r="17" spans="1:11" ht="18.75" customHeight="1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</row>
    <row r="27" ht="18.75">
      <c r="D27" s="8"/>
    </row>
  </sheetData>
  <sheetProtection/>
  <mergeCells count="13">
    <mergeCell ref="C2:K2"/>
    <mergeCell ref="C4:F4"/>
    <mergeCell ref="I11:K11"/>
    <mergeCell ref="I12:K12"/>
    <mergeCell ref="A1:K1"/>
    <mergeCell ref="C6:E7"/>
    <mergeCell ref="C16:K16"/>
    <mergeCell ref="C8:E9"/>
    <mergeCell ref="F6:L7"/>
    <mergeCell ref="F8:L8"/>
    <mergeCell ref="F9:L9"/>
    <mergeCell ref="C14:K14"/>
    <mergeCell ref="C15:K15"/>
  </mergeCells>
  <printOptions/>
  <pageMargins left="0.98425196850393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11"/>
  <sheetViews>
    <sheetView view="pageBreakPreview" zoomScale="60" zoomScalePageLayoutView="0" workbookViewId="0" topLeftCell="A1">
      <selection activeCell="P8" sqref="P8"/>
    </sheetView>
  </sheetViews>
  <sheetFormatPr defaultColWidth="9.140625" defaultRowHeight="12.75"/>
  <cols>
    <col min="1" max="1" width="50.140625" style="0" customWidth="1"/>
    <col min="10" max="10" width="52.8515625" style="0" customWidth="1"/>
    <col min="11" max="11" width="19.57421875" style="0" customWidth="1"/>
  </cols>
  <sheetData>
    <row r="1" spans="1:11" ht="29.2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55.5" customHeight="1">
      <c r="A2" s="341" t="s">
        <v>73</v>
      </c>
      <c r="B2" s="341"/>
      <c r="C2" s="341"/>
      <c r="D2" s="1"/>
      <c r="E2" s="1"/>
      <c r="F2" s="1"/>
      <c r="G2" s="1"/>
      <c r="H2" s="1"/>
      <c r="I2" s="1"/>
      <c r="J2" s="1"/>
      <c r="K2" s="1"/>
    </row>
    <row r="3" spans="1:11" ht="48.75" customHeight="1">
      <c r="A3" s="50" t="s">
        <v>8</v>
      </c>
      <c r="B3" s="342" t="s">
        <v>23</v>
      </c>
      <c r="C3" s="342"/>
      <c r="D3" s="342"/>
      <c r="E3" s="342"/>
      <c r="F3" s="342"/>
      <c r="G3" s="342"/>
      <c r="H3" s="342"/>
      <c r="I3" s="342"/>
      <c r="J3" s="342"/>
      <c r="K3" s="51">
        <v>3</v>
      </c>
    </row>
    <row r="4" spans="1:11" ht="84.75" customHeight="1">
      <c r="A4" s="52" t="s">
        <v>107</v>
      </c>
      <c r="B4" s="342" t="s">
        <v>24</v>
      </c>
      <c r="C4" s="342"/>
      <c r="D4" s="342"/>
      <c r="E4" s="342"/>
      <c r="F4" s="342"/>
      <c r="G4" s="342"/>
      <c r="H4" s="342"/>
      <c r="I4" s="342"/>
      <c r="J4" s="342"/>
      <c r="K4" s="51">
        <v>3</v>
      </c>
    </row>
    <row r="5" spans="1:11" ht="90" customHeight="1">
      <c r="A5" s="50" t="s">
        <v>11</v>
      </c>
      <c r="B5" s="342" t="s">
        <v>13</v>
      </c>
      <c r="C5" s="342"/>
      <c r="D5" s="342"/>
      <c r="E5" s="342"/>
      <c r="F5" s="342"/>
      <c r="G5" s="342"/>
      <c r="H5" s="342"/>
      <c r="I5" s="342"/>
      <c r="J5" s="342"/>
      <c r="K5" s="51">
        <v>4</v>
      </c>
    </row>
    <row r="6" spans="1:11" ht="88.5" customHeight="1">
      <c r="A6" s="50" t="s">
        <v>9</v>
      </c>
      <c r="B6" s="342" t="s">
        <v>27</v>
      </c>
      <c r="C6" s="342"/>
      <c r="D6" s="342"/>
      <c r="E6" s="342"/>
      <c r="F6" s="342"/>
      <c r="G6" s="342"/>
      <c r="H6" s="342"/>
      <c r="I6" s="342"/>
      <c r="J6" s="342"/>
      <c r="K6" s="51">
        <v>5</v>
      </c>
    </row>
    <row r="7" spans="1:11" ht="79.5" customHeight="1">
      <c r="A7" s="50" t="s">
        <v>10</v>
      </c>
      <c r="B7" s="342" t="s">
        <v>29</v>
      </c>
      <c r="C7" s="342"/>
      <c r="D7" s="342"/>
      <c r="E7" s="342"/>
      <c r="F7" s="342"/>
      <c r="G7" s="342"/>
      <c r="H7" s="342"/>
      <c r="I7" s="342"/>
      <c r="J7" s="342"/>
      <c r="K7" s="51">
        <v>6</v>
      </c>
    </row>
    <row r="8" spans="1:11" ht="79.5" customHeight="1">
      <c r="A8" s="50" t="s">
        <v>28</v>
      </c>
      <c r="B8" s="342" t="s">
        <v>108</v>
      </c>
      <c r="C8" s="342"/>
      <c r="D8" s="342"/>
      <c r="E8" s="342"/>
      <c r="F8" s="342"/>
      <c r="G8" s="342"/>
      <c r="H8" s="342"/>
      <c r="I8" s="342"/>
      <c r="J8" s="342"/>
      <c r="K8" s="53" t="s">
        <v>150</v>
      </c>
    </row>
    <row r="9" spans="1:11" ht="95.25" customHeight="1">
      <c r="A9" s="50" t="s">
        <v>159</v>
      </c>
      <c r="B9" s="342" t="s">
        <v>106</v>
      </c>
      <c r="C9" s="342"/>
      <c r="D9" s="342"/>
      <c r="E9" s="342"/>
      <c r="F9" s="342"/>
      <c r="G9" s="342"/>
      <c r="H9" s="342"/>
      <c r="I9" s="342"/>
      <c r="J9" s="342"/>
      <c r="K9" s="53" t="s">
        <v>91</v>
      </c>
    </row>
    <row r="10" spans="1:11" ht="26.25">
      <c r="A10" s="343" t="s">
        <v>187</v>
      </c>
      <c r="B10" s="344" t="s">
        <v>188</v>
      </c>
      <c r="C10" s="344"/>
      <c r="D10" s="344"/>
      <c r="E10" s="344"/>
      <c r="F10" s="344"/>
      <c r="G10" s="344"/>
      <c r="H10" s="344"/>
      <c r="I10" s="344"/>
      <c r="J10" s="344"/>
      <c r="K10" s="345">
        <v>10</v>
      </c>
    </row>
    <row r="11" spans="1:11" ht="26.25">
      <c r="A11" s="343"/>
      <c r="B11" s="346" t="s">
        <v>189</v>
      </c>
      <c r="C11" s="346"/>
      <c r="D11" s="346"/>
      <c r="E11" s="346"/>
      <c r="F11" s="346"/>
      <c r="G11" s="346"/>
      <c r="H11" s="346"/>
      <c r="I11" s="346"/>
      <c r="J11" s="346"/>
      <c r="K11" s="345"/>
    </row>
  </sheetData>
  <sheetProtection/>
  <mergeCells count="13">
    <mergeCell ref="B7:J7"/>
    <mergeCell ref="B8:J8"/>
    <mergeCell ref="B9:J9"/>
    <mergeCell ref="A10:A11"/>
    <mergeCell ref="B10:J10"/>
    <mergeCell ref="K10:K11"/>
    <mergeCell ref="B11:J11"/>
    <mergeCell ref="A1:K1"/>
    <mergeCell ref="A2:C2"/>
    <mergeCell ref="B3:J3"/>
    <mergeCell ref="B4:J4"/>
    <mergeCell ref="B5:J5"/>
    <mergeCell ref="B6:J6"/>
  </mergeCells>
  <printOptions/>
  <pageMargins left="0.984251968503937" right="0.7086614173228347" top="0.984251968503937" bottom="0.7086614173228347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H30"/>
  <sheetViews>
    <sheetView tabSelected="1" view="pageBreakPreview" zoomScale="50" zoomScaleNormal="50" zoomScaleSheetLayoutView="50" workbookViewId="0" topLeftCell="A13">
      <selection activeCell="I22" sqref="I22"/>
    </sheetView>
  </sheetViews>
  <sheetFormatPr defaultColWidth="9.140625" defaultRowHeight="12.75"/>
  <cols>
    <col min="1" max="1" width="117.00390625" style="0" customWidth="1"/>
    <col min="2" max="2" width="11.28125" style="13" customWidth="1"/>
    <col min="3" max="3" width="28.140625" style="0" customWidth="1"/>
    <col min="4" max="4" width="33.7109375" style="0" customWidth="1"/>
    <col min="5" max="5" width="23.8515625" style="0" customWidth="1"/>
    <col min="6" max="6" width="24.421875" style="0" customWidth="1"/>
    <col min="7" max="7" width="21.57421875" style="0" customWidth="1"/>
    <col min="8" max="8" width="24.28125" style="0" customWidth="1"/>
    <col min="9" max="9" width="22.7109375" style="0" customWidth="1"/>
    <col min="10" max="10" width="23.140625" style="0" customWidth="1"/>
    <col min="11" max="12" width="21.00390625" style="0" customWidth="1"/>
    <col min="13" max="13" width="25.00390625" style="0" customWidth="1"/>
    <col min="14" max="14" width="23.00390625" style="0" customWidth="1"/>
    <col min="15" max="194" width="10.421875" style="0" customWidth="1"/>
  </cols>
  <sheetData>
    <row r="1" spans="1:14" ht="40.5" customHeight="1">
      <c r="A1" s="67"/>
      <c r="B1" s="68"/>
      <c r="C1" s="67"/>
      <c r="D1" s="67"/>
      <c r="E1" s="67"/>
      <c r="F1" s="67"/>
      <c r="G1" s="67"/>
      <c r="H1" s="350" t="s">
        <v>163</v>
      </c>
      <c r="I1" s="350"/>
      <c r="J1" s="350"/>
      <c r="K1" s="350"/>
      <c r="L1" s="350"/>
      <c r="M1" s="350"/>
      <c r="N1" s="350"/>
    </row>
    <row r="2" spans="1:14" ht="69" customHeight="1">
      <c r="A2" s="347" t="s">
        <v>21</v>
      </c>
      <c r="B2" s="347"/>
      <c r="C2" s="347"/>
      <c r="D2" s="347"/>
      <c r="E2" s="347"/>
      <c r="F2" s="347"/>
      <c r="G2" s="347"/>
      <c r="H2" s="69"/>
      <c r="I2" s="69"/>
      <c r="J2" s="69"/>
      <c r="K2" s="70"/>
      <c r="L2" s="70"/>
      <c r="M2" s="70"/>
      <c r="N2" s="70"/>
    </row>
    <row r="3" spans="1:14" ht="247.5" customHeight="1">
      <c r="A3" s="71" t="s">
        <v>46</v>
      </c>
      <c r="B3" s="71" t="s">
        <v>45</v>
      </c>
      <c r="C3" s="72" t="s">
        <v>16</v>
      </c>
      <c r="D3" s="73" t="s">
        <v>18</v>
      </c>
      <c r="E3" s="73" t="s">
        <v>6</v>
      </c>
      <c r="F3" s="74" t="s">
        <v>87</v>
      </c>
      <c r="G3" s="74" t="s">
        <v>25</v>
      </c>
      <c r="H3" s="74" t="s">
        <v>1</v>
      </c>
      <c r="I3" s="75" t="s">
        <v>84</v>
      </c>
      <c r="J3" s="76" t="s">
        <v>156</v>
      </c>
      <c r="K3" s="76" t="s">
        <v>102</v>
      </c>
      <c r="L3" s="76" t="s">
        <v>86</v>
      </c>
      <c r="M3" s="77" t="s">
        <v>164</v>
      </c>
      <c r="N3" s="72" t="s">
        <v>47</v>
      </c>
    </row>
    <row r="4" spans="1:14" s="29" customFormat="1" ht="25.5" customHeight="1">
      <c r="A4" s="71" t="s">
        <v>3</v>
      </c>
      <c r="B4" s="78" t="s">
        <v>4</v>
      </c>
      <c r="C4" s="79">
        <v>1</v>
      </c>
      <c r="D4" s="79">
        <f>C4+1</f>
        <v>2</v>
      </c>
      <c r="E4" s="79">
        <f aca="true" t="shared" si="0" ref="E4:J4">D4+1</f>
        <v>3</v>
      </c>
      <c r="F4" s="79">
        <f t="shared" si="0"/>
        <v>4</v>
      </c>
      <c r="G4" s="79">
        <f t="shared" si="0"/>
        <v>5</v>
      </c>
      <c r="H4" s="79">
        <f t="shared" si="0"/>
        <v>6</v>
      </c>
      <c r="I4" s="79">
        <f t="shared" si="0"/>
        <v>7</v>
      </c>
      <c r="J4" s="79">
        <f t="shared" si="0"/>
        <v>8</v>
      </c>
      <c r="K4" s="79">
        <f>J4+1</f>
        <v>9</v>
      </c>
      <c r="L4" s="79">
        <f>K4+1</f>
        <v>10</v>
      </c>
      <c r="M4" s="79">
        <f>L4+1</f>
        <v>11</v>
      </c>
      <c r="N4" s="79">
        <f>M4+1</f>
        <v>12</v>
      </c>
    </row>
    <row r="5" spans="1:34" ht="60.75" customHeight="1">
      <c r="A5" s="80" t="s">
        <v>184</v>
      </c>
      <c r="B5" s="81">
        <v>1</v>
      </c>
      <c r="C5" s="82">
        <f>'[1]Р1 за формою ПЗ'!D5+'[3]Розділ 1'!C5+'[4]Розділ 1'!C5+'[5]Розділ 1'!C5+'[2]Р1 та довідка '!F8-'[1]Р1 за формою ПЗ'!$D$8+'[1]Р1 за формою ПЗ'!$E$8</f>
        <v>130048</v>
      </c>
      <c r="D5" s="82">
        <f>'[1]Р1 за формою ПЗ'!E5+'[3]Розділ 1'!D5+'[4]Розділ 1'!D5+'[5]Розділ 1'!D5+'[2]Р1 та довідка '!G8</f>
        <v>34285</v>
      </c>
      <c r="E5" s="82">
        <v>95763</v>
      </c>
      <c r="F5" s="82">
        <f>'[1]Р1 за формою ПЗ'!G5+'[3]Розділ 1'!F5+'[4]Розділ 1'!F5+'[5]Розділ 1'!F5+'[2]Р1 та довідка '!I8</f>
        <v>101367</v>
      </c>
      <c r="G5" s="82">
        <f>'[1]Р1 за формою ПЗ'!H5+'[3]Розділ 1'!G5+'[4]Розділ 1'!G5+'[5]Розділ 1'!G5+'[2]Р1 та довідка '!$K$8</f>
        <v>24346</v>
      </c>
      <c r="H5" s="83">
        <v>41</v>
      </c>
      <c r="I5" s="82">
        <f>'[1]Р1 за формою ПЗ'!I5+'[3]Розділ 1'!H5+'[4]Розділ 1'!H5+'[5]Розділ 1'!$H$5+'[2]Р1 та довідка '!L8</f>
        <v>40886</v>
      </c>
      <c r="J5" s="82">
        <f>'[1]Р1 за формою ПЗ'!J5+'[3]Розділ 1'!I5+'[4]Розділ 1'!I5+'[5]Розділ 1'!$I$5+'[2]Р1 та довідка '!M8</f>
        <v>1786</v>
      </c>
      <c r="K5" s="82">
        <f>'[1]Р1 за формою ПЗ'!K5+'[3]Розділ 1'!J5+'[4]Розділ 1'!J5+'[5]Розділ 1'!$J$5+'[2]Р1 та довідка '!N8</f>
        <v>34258</v>
      </c>
      <c r="L5" s="84">
        <f>'[1]Р1 за формою ПЗ'!L5+'[2]Р1 та довідка '!$O$8</f>
        <v>21</v>
      </c>
      <c r="M5" s="85">
        <v>13317</v>
      </c>
      <c r="N5" s="82">
        <f>'[1]Р1 за формою ПЗ'!$N$5+'[3]Розділ 1'!$K$5+'[4]Розділ 1'!$K$5+'[5]Розділ 1'!$K$5+'[2]Р1 та довідка '!$P$8</f>
        <v>25958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ht="50.25" customHeight="1">
      <c r="A6" s="80" t="s">
        <v>88</v>
      </c>
      <c r="B6" s="81">
        <f>B5+1</f>
        <v>2</v>
      </c>
      <c r="C6" s="86">
        <f>'[3]Розділ 1'!C6+'[4]Розділ 1'!C6+'[2]Р1 та довідка '!F9</f>
        <v>1642</v>
      </c>
      <c r="D6" s="86">
        <f>'[3]Розділ 1'!D6+'[4]Розділ 1'!D6+'[2]Р1 та довідка '!G9</f>
        <v>9</v>
      </c>
      <c r="E6" s="86">
        <f>'[3]Розділ 1'!E6+'[4]Розділ 1'!E6+'[2]Р1 та довідка '!H9</f>
        <v>1633</v>
      </c>
      <c r="F6" s="86">
        <f>'[3]Розділ 1'!F6+'[4]Розділ 1'!F6+'[2]Р1 та довідка '!I9</f>
        <v>1634</v>
      </c>
      <c r="G6" s="86">
        <f>'[3]Розділ 1'!G6+'[4]Розділ 1'!G6+'[2]Р1 та довідка '!$K$9</f>
        <v>31</v>
      </c>
      <c r="H6" s="87">
        <v>9</v>
      </c>
      <c r="I6" s="86">
        <f>'[3]Розділ 1'!H6+'[4]Розділ 1'!H6+'[2]Р1 та довідка '!$L$9</f>
        <v>0</v>
      </c>
      <c r="J6" s="86">
        <f>'[3]Розділ 1'!I6+'[4]Розділ 1'!I6</f>
        <v>0</v>
      </c>
      <c r="K6" s="86">
        <f>'[3]Розділ 1'!J6+'[4]Розділ 1'!J6+'[2]Р1 та довідка '!$N$9</f>
        <v>1594</v>
      </c>
      <c r="L6" s="87">
        <f>'[2]Р1 та довідка '!$O$9</f>
        <v>0</v>
      </c>
      <c r="M6" s="86">
        <v>759</v>
      </c>
      <c r="N6" s="88">
        <f>'[3]Розділ 1'!$K$6+'[4]Розділ 1'!$K$6+'[2]Р1 та довідка '!$P$9</f>
        <v>8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47.25" customHeight="1">
      <c r="A7" s="80" t="s">
        <v>98</v>
      </c>
      <c r="B7" s="81">
        <f aca="true" t="shared" si="1" ref="B7:B13">B6+1</f>
        <v>3</v>
      </c>
      <c r="C7" s="89">
        <f>'[2]Р1 та довідка '!F10</f>
        <v>734</v>
      </c>
      <c r="D7" s="89">
        <f>'[2]Р1 та довідка '!G10</f>
        <v>182</v>
      </c>
      <c r="E7" s="89">
        <f>'[2]Р1 та довідка '!H10</f>
        <v>552</v>
      </c>
      <c r="F7" s="89">
        <f>'[2]Р1 та довідка '!I10</f>
        <v>423</v>
      </c>
      <c r="G7" s="89">
        <f>'[2]Р1 та довідка '!$K$10</f>
        <v>126</v>
      </c>
      <c r="H7" s="87">
        <v>14</v>
      </c>
      <c r="I7" s="89">
        <f>'[2]Р1 та довідка '!L10</f>
        <v>69</v>
      </c>
      <c r="J7" s="89">
        <f>'[2]Р1 та довідка '!M10</f>
        <v>38</v>
      </c>
      <c r="K7" s="89">
        <f>'[2]Р1 та довідка '!N10</f>
        <v>132</v>
      </c>
      <c r="L7" s="87">
        <f>'[2]Р1 та довідка '!$O$10</f>
        <v>20</v>
      </c>
      <c r="M7" s="90">
        <v>37</v>
      </c>
      <c r="N7" s="91">
        <f>'[2]Р1 та довідка '!$P$10</f>
        <v>309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63.75" customHeight="1">
      <c r="A8" s="80" t="s">
        <v>109</v>
      </c>
      <c r="B8" s="81">
        <f t="shared" si="1"/>
        <v>4</v>
      </c>
      <c r="C8" s="89">
        <f>'[1]Р1 за формою ПЗ'!D6</f>
        <v>63</v>
      </c>
      <c r="D8" s="89">
        <f>'[1]Р1 за формою ПЗ'!E6</f>
        <v>26</v>
      </c>
      <c r="E8" s="89">
        <f>'[1]Р1 за формою ПЗ'!F6</f>
        <v>37</v>
      </c>
      <c r="F8" s="89">
        <f>'[1]Р1 за формою ПЗ'!G6</f>
        <v>47</v>
      </c>
      <c r="G8" s="89">
        <f>'[1]Р1 за формою ПЗ'!H6</f>
        <v>4</v>
      </c>
      <c r="H8" s="87">
        <v>0</v>
      </c>
      <c r="I8" s="89">
        <f>'[1]Р1 за формою ПЗ'!$I$6</f>
        <v>3</v>
      </c>
      <c r="J8" s="89">
        <f>'[1]Р1 за формою ПЗ'!$J$6</f>
        <v>2</v>
      </c>
      <c r="K8" s="89">
        <f>'[1]Р1 за формою ПЗ'!$K$6</f>
        <v>38</v>
      </c>
      <c r="L8" s="87">
        <f>'[1]Р1 за формою ПЗ'!$L$6</f>
        <v>0</v>
      </c>
      <c r="M8" s="89">
        <v>10</v>
      </c>
      <c r="N8" s="92">
        <f>'[1]Р1 за формою ПЗ'!$N$6</f>
        <v>13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42.75" customHeight="1">
      <c r="A9" s="80" t="s">
        <v>26</v>
      </c>
      <c r="B9" s="81">
        <f t="shared" si="1"/>
        <v>5</v>
      </c>
      <c r="C9" s="86">
        <f>'[1]Р1 за формою ПЗ'!D7+'[3]Розділ 1'!C7+'[4]Розділ 1'!C7+'[5]Розділ 1'!C6+'[2]Р1 та довідка '!F11</f>
        <v>825</v>
      </c>
      <c r="D9" s="86">
        <f>'[1]Р1 за формою ПЗ'!E7+'[3]Розділ 1'!D7+'[4]Розділ 1'!D7+'[5]Розділ 1'!D6+'[2]Р1 та довідка '!G11</f>
        <v>251</v>
      </c>
      <c r="E9" s="86">
        <f>'[1]Р1 за формою ПЗ'!F7+'[3]Розділ 1'!E7+'[4]Розділ 1'!E7+'[5]Розділ 1'!E6+'[2]Р1 та довідка '!H11</f>
        <v>574</v>
      </c>
      <c r="F9" s="86">
        <f>'[1]Р1 за формою ПЗ'!G7+'[3]Розділ 1'!F7+'[4]Розділ 1'!F7+'[5]Розділ 1'!F6+'[2]Р1 та довідка '!I11</f>
        <v>676</v>
      </c>
      <c r="G9" s="86">
        <f>'[1]Р1 за формою ПЗ'!H7+'[3]Розділ 1'!G7+'[4]Розділ 1'!G7+'[5]Розділ 1'!G6+'[2]Р1 та довідка '!$K$11</f>
        <v>86</v>
      </c>
      <c r="H9" s="87">
        <v>9</v>
      </c>
      <c r="I9" s="86">
        <f>'[1]Р1 за формою ПЗ'!$I$7+'[3]Розділ 1'!$H$7+'[4]Розділ 1'!$H$7+'[5]Розділ 1'!$H$6+'[2]Р1 та довідка '!$L$11</f>
        <v>26</v>
      </c>
      <c r="J9" s="86">
        <f>'[1]Р1 за формою ПЗ'!$J$7+'[3]Розділ 1'!$I$7+'[4]Розділ 1'!$I$7+'[5]Розділ 1'!$I$6+'[2]Р1 та довідка '!$M$11</f>
        <v>15</v>
      </c>
      <c r="K9" s="86">
        <f>'[1]Р1 за формою ПЗ'!$K$7+'[3]Розділ 1'!$J$7+'[4]Розділ 1'!$J$7+'[5]Розділ 1'!$J$6+'[2]Р1 та довідка '!$N$11</f>
        <v>538</v>
      </c>
      <c r="L9" s="87">
        <f>'[1]Р1 за формою ПЗ'!$L$7+'[2]Р1 та довідка '!$O$11</f>
        <v>0</v>
      </c>
      <c r="M9" s="90">
        <v>143</v>
      </c>
      <c r="N9" s="86">
        <f>'[1]Р1 за формою ПЗ'!$N$7+'[3]Розділ 1'!$K$7+'[4]Розділ 1'!$K$7+'[5]Розділ 1'!$K$6+'[2]Р1 та довідка '!$P$11</f>
        <v>121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ht="36.75" customHeight="1">
      <c r="A10" s="80" t="s">
        <v>110</v>
      </c>
      <c r="B10" s="81">
        <f t="shared" si="1"/>
        <v>6</v>
      </c>
      <c r="C10" s="86">
        <f>'[3]Розділ 1'!C8+'[4]Розділ 1'!C8+'[5]Розділ 1'!C7+'[2]Р1 та довідка '!F12+'[1]Р1 за формою ПЗ'!$E$8</f>
        <v>125535</v>
      </c>
      <c r="D10" s="86">
        <f>'[1]Р1 за формою ПЗ'!E8+'[3]Розділ 1'!D8+'[4]Розділ 1'!D8+'[5]Розділ 1'!D7+'[2]Р1 та довідка '!G12</f>
        <v>33733</v>
      </c>
      <c r="E10" s="86">
        <f>'[3]Розділ 1'!E8+'[4]Розділ 1'!E8+'[5]Розділ 1'!E7+'[2]Р1 та довідка '!H12</f>
        <v>91802</v>
      </c>
      <c r="F10" s="86">
        <f>'[1]Р1 за формою ПЗ'!G8+'[3]Розділ 1'!F8+'[4]Розділ 1'!F8+'[5]Розділ 1'!F7+'[2]Р1 та довідка '!I12</f>
        <v>97422</v>
      </c>
      <c r="G10" s="86">
        <f>'[1]Р1 за формою ПЗ'!$H$8+'[2]Р1 та довідка '!$K$12+'[5]Розділ 1'!$G$7+'[4]Розділ 1'!$G$8+'[3]Розділ 1'!$G$8</f>
        <v>23796</v>
      </c>
      <c r="H10" s="87">
        <v>8</v>
      </c>
      <c r="I10" s="86">
        <f>'[1]Р1 за формою ПЗ'!$I$8+'[3]Розділ 1'!$H$8+'[4]Розділ 1'!$H$8+'[5]Розділ 1'!$H$7+'[2]Р1 та довідка '!$L$12</f>
        <v>40094</v>
      </c>
      <c r="J10" s="86">
        <f>'[1]Р1 за формою ПЗ'!$J$8+'[3]Розділ 1'!$I$8+'[4]Розділ 1'!$I$8+'[5]Розділ 1'!$I$7+'[2]Р1 та довідка '!$M$12</f>
        <v>1727</v>
      </c>
      <c r="K10" s="86">
        <f>'[1]Р1 за формою ПЗ'!$K$8+'[3]Розділ 1'!$J$8+'[4]Розділ 1'!$J$8+'[5]Розділ 1'!$J$7+'[2]Р1 та довідка '!$N$12</f>
        <v>31795</v>
      </c>
      <c r="L10" s="87">
        <f>'[1]Р1 за формою ПЗ'!$L$8+'[2]Р1 та довідка '!$O$12</f>
        <v>0</v>
      </c>
      <c r="M10" s="90">
        <v>12356</v>
      </c>
      <c r="N10" s="86">
        <f>'[1]Р1 за формою ПЗ'!$N$8+'[3]Розділ 1'!$K$8+'[4]Розділ 1'!$K$8+'[5]Розділ 1'!$K$7+'[2]Р1 та довідка '!$P$12</f>
        <v>25442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ht="46.5" customHeight="1">
      <c r="A11" s="80" t="s">
        <v>14</v>
      </c>
      <c r="B11" s="81">
        <f t="shared" si="1"/>
        <v>7</v>
      </c>
      <c r="C11" s="86">
        <f>'[1]Р1 за формою ПЗ'!D9+'[3]Розділ 1'!C9+'[4]Розділ 1'!C9+'[5]Розділ 1'!C8+'[2]Р1 та довідка '!F13</f>
        <v>283</v>
      </c>
      <c r="D11" s="86">
        <f>'[1]Р1 за формою ПЗ'!E9+'[3]Розділ 1'!D9+'[4]Розділ 1'!D9+'[5]Розділ 1'!D8+'[2]Р1 та довідка '!G13</f>
        <v>23</v>
      </c>
      <c r="E11" s="86">
        <f>'[1]Р1 за формою ПЗ'!F9+'[3]Розділ 1'!E9+'[4]Розділ 1'!E9+'[5]Розділ 1'!E8+'[2]Р1 та довідка '!H13</f>
        <v>260</v>
      </c>
      <c r="F11" s="86">
        <f>'[1]Р1 за формою ПЗ'!G9+'[3]Розділ 1'!F9+'[4]Розділ 1'!F9+'[5]Розділ 1'!F8+'[2]Р1 та довідка '!I13</f>
        <v>257</v>
      </c>
      <c r="G11" s="86">
        <f>'[1]Р1 за формою ПЗ'!H9+'[3]Розділ 1'!G9+'[4]Розділ 1'!G9+'[5]Розділ 1'!G8+'[2]Р1 та довідка '!$K$13</f>
        <v>137</v>
      </c>
      <c r="H11" s="87">
        <v>0</v>
      </c>
      <c r="I11" s="86">
        <f>'[1]Р1 за формою ПЗ'!$I$9+'[3]Розділ 1'!$H$9+'[4]Розділ 1'!$H$9+'[5]Розділ 1'!$H$8+'[2]Р1 та довідка '!$L$13</f>
        <v>79</v>
      </c>
      <c r="J11" s="86">
        <f>'[1]Р1 за формою ПЗ'!$J$9+'[3]Розділ 1'!$I$9+'[4]Розділ 1'!$I$9+'[5]Розділ 1'!$I$8+'[2]Р1 та довідка '!$M$13</f>
        <v>2</v>
      </c>
      <c r="K11" s="86">
        <f>'[1]Р1 за формою ПЗ'!$K$9+'[3]Розділ 1'!$J$9+'[4]Розділ 1'!$J$9+'[5]Розділ 1'!$J$8+'[2]Р1 та довідка '!$N$13</f>
        <v>39</v>
      </c>
      <c r="L11" s="87">
        <f>'[1]Р1 за формою ПЗ'!$L$9+'[2]Р1 та довідка '!$O$13</f>
        <v>0</v>
      </c>
      <c r="M11" s="89">
        <v>1</v>
      </c>
      <c r="N11" s="86">
        <f>'[1]Р1 за формою ПЗ'!$N$9+'[3]Розділ 1'!$K$9+'[4]Розділ 1'!$K$9+'[5]Розділ 1'!$K$8+'[2]Р1 та довідка '!$P$13</f>
        <v>25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41.25" customHeight="1">
      <c r="A12" s="80" t="s">
        <v>15</v>
      </c>
      <c r="B12" s="81">
        <f t="shared" si="1"/>
        <v>8</v>
      </c>
      <c r="C12" s="88">
        <f>'[1]Р1 за формою ПЗ'!D10+'[3]Розділ 1'!C10+'[4]Розділ 1'!C10+'[5]Розділ 1'!C9+'[2]Р1 та довідка '!F14</f>
        <v>322</v>
      </c>
      <c r="D12" s="88">
        <f>'[1]Р1 за формою ПЗ'!E10+'[3]Розділ 1'!D10+'[4]Розділ 1'!D10+'[5]Розділ 1'!D9+'[2]Р1 та довідка '!G14</f>
        <v>50</v>
      </c>
      <c r="E12" s="88">
        <f>'[1]Р1 за формою ПЗ'!F10+'[3]Розділ 1'!E10+'[4]Розділ 1'!E10+'[5]Розділ 1'!E9+'[2]Р1 та довідка '!H14</f>
        <v>272</v>
      </c>
      <c r="F12" s="88">
        <f>'[1]Р1 за формою ПЗ'!G10+'[3]Розділ 1'!F10+'[4]Розділ 1'!F10+'[5]Розділ 1'!F9+'[2]Р1 та довідка '!I14</f>
        <v>286</v>
      </c>
      <c r="G12" s="88">
        <f>'[1]Р1 за формою ПЗ'!H10+'[3]Розділ 1'!G10+'[4]Розділ 1'!G10+'[5]Розділ 1'!G9+'[2]Р1 та довідка '!$K$14</f>
        <v>22</v>
      </c>
      <c r="H12" s="87">
        <v>0</v>
      </c>
      <c r="I12" s="88">
        <f>'[1]Р1 за формою ПЗ'!$I$10+'[3]Розділ 1'!$H$10+'[4]Розділ 1'!$H$10+'[5]Розділ 1'!$H$9+'[2]Р1 та довідка '!$L$14</f>
        <v>211</v>
      </c>
      <c r="J12" s="88">
        <f>'[1]Р1 за формою ПЗ'!J10+'[3]Розділ 1'!$I$10+'[4]Розділ 1'!$I$10+'[5]Розділ 1'!$I$9+'[2]Р1 та довідка '!$M$14</f>
        <v>2</v>
      </c>
      <c r="K12" s="88">
        <f>'[1]Р1 за формою ПЗ'!K10+'[3]Розділ 1'!$J$10+'[4]Розділ 1'!$J$10+'[5]Розділ 1'!$J$9+'[2]Р1 та довідка '!$N$14</f>
        <v>50</v>
      </c>
      <c r="L12" s="87">
        <f>'[1]Р1 за формою ПЗ'!L10+'[2]Р1 та довідка '!$O$14</f>
        <v>1</v>
      </c>
      <c r="M12" s="89">
        <v>11</v>
      </c>
      <c r="N12" s="88">
        <f>'[1]Р1 за формою ПЗ'!N10+'[3]Розділ 1'!$K$10+'[4]Розділ 1'!$K$10+'[5]Розділ 1'!$K$9+'[2]Р1 та довідка '!$P$14</f>
        <v>18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ht="40.5" customHeight="1">
      <c r="A13" s="93" t="s">
        <v>111</v>
      </c>
      <c r="B13" s="81">
        <f t="shared" si="1"/>
        <v>9</v>
      </c>
      <c r="C13" s="92">
        <f>'[2]Р1 та довідка '!F15</f>
        <v>19</v>
      </c>
      <c r="D13" s="92">
        <f>'[2]Р1 та довідка '!G15</f>
        <v>1</v>
      </c>
      <c r="E13" s="92">
        <f>'[2]Р1 та довідка '!H15</f>
        <v>18</v>
      </c>
      <c r="F13" s="92">
        <f>'[2]Р1 та довідка '!I15</f>
        <v>19</v>
      </c>
      <c r="G13" s="92">
        <f>'[2]Р1 та довідка '!$K$15</f>
        <v>0</v>
      </c>
      <c r="H13" s="87">
        <f>'[2]Р1 та довідка '!$J$15</f>
        <v>0</v>
      </c>
      <c r="I13" s="92">
        <f>'[2]Р1 та довідка '!L15</f>
        <v>18</v>
      </c>
      <c r="J13" s="92">
        <f>'[2]Р1 та довідка '!M15</f>
        <v>0</v>
      </c>
      <c r="K13" s="92">
        <f>'[2]Р1 та довідка '!N15</f>
        <v>1</v>
      </c>
      <c r="L13" s="92">
        <f>'[2]Р1 та довідка '!$O$15</f>
        <v>0</v>
      </c>
      <c r="M13" s="90">
        <v>1</v>
      </c>
      <c r="N13" s="92">
        <f>'[2]Р1 та довідка '!$P$15</f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ht="44.25" customHeight="1">
      <c r="A14" s="93" t="s">
        <v>183</v>
      </c>
      <c r="B14" s="81">
        <v>10</v>
      </c>
      <c r="C14" s="92">
        <f>'[1]Р1 за формою ПЗ'!D12</f>
        <v>6</v>
      </c>
      <c r="D14" s="92">
        <f>'[1]Р1 за формою ПЗ'!E12</f>
        <v>5</v>
      </c>
      <c r="E14" s="92">
        <f>'[1]Р1 за формою ПЗ'!F12</f>
        <v>1</v>
      </c>
      <c r="F14" s="92">
        <f>'[1]Р1 за формою ПЗ'!G12</f>
        <v>6</v>
      </c>
      <c r="G14" s="92">
        <f>'[1]Р1 за формою ПЗ'!H12</f>
        <v>0</v>
      </c>
      <c r="H14" s="87">
        <v>0</v>
      </c>
      <c r="I14" s="92">
        <f>'[1]Р1 за формою ПЗ'!I12</f>
        <v>0</v>
      </c>
      <c r="J14" s="92">
        <f>'[1]Р1 за формою ПЗ'!J12</f>
        <v>0</v>
      </c>
      <c r="K14" s="92">
        <f>'[1]Р1 за формою ПЗ'!K12</f>
        <v>6</v>
      </c>
      <c r="L14" s="92">
        <f>'[1]Р1 за формою ПЗ'!L12</f>
        <v>0</v>
      </c>
      <c r="M14" s="89">
        <v>1</v>
      </c>
      <c r="N14" s="92">
        <f>'[1]Р1 за формою ПЗ'!N12</f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ht="7.5" customHeight="1">
      <c r="A15" s="24"/>
      <c r="B15" s="24"/>
      <c r="C15" s="40"/>
      <c r="D15" s="40"/>
      <c r="E15" s="40"/>
      <c r="F15" s="40"/>
      <c r="G15" s="41"/>
      <c r="H15" s="25"/>
      <c r="I15" s="44"/>
      <c r="J15" s="42"/>
      <c r="K15" s="43"/>
      <c r="N15" s="4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ht="60.75" customHeight="1">
      <c r="A16" s="348" t="s">
        <v>22</v>
      </c>
      <c r="B16" s="348"/>
      <c r="C16" s="348"/>
      <c r="D16" s="348"/>
      <c r="E16" s="348"/>
      <c r="F16" s="348"/>
      <c r="G16" s="348"/>
      <c r="H16" s="349"/>
      <c r="I16" s="349"/>
      <c r="J16" s="2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31" customFormat="1" ht="179.25" customHeight="1">
      <c r="A17" s="94" t="s">
        <v>0</v>
      </c>
      <c r="B17" s="95" t="s">
        <v>45</v>
      </c>
      <c r="C17" s="96" t="s">
        <v>85</v>
      </c>
      <c r="D17" s="97" t="s">
        <v>160</v>
      </c>
      <c r="E17" s="97" t="s">
        <v>272</v>
      </c>
      <c r="F17" s="97" t="s">
        <v>161</v>
      </c>
      <c r="G17" s="97" t="s">
        <v>162</v>
      </c>
      <c r="H17" s="98"/>
      <c r="I17" s="99"/>
      <c r="J17" s="30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4" s="32" customFormat="1" ht="26.25" customHeight="1">
      <c r="A18" s="100" t="s">
        <v>3</v>
      </c>
      <c r="B18" s="101" t="s">
        <v>4</v>
      </c>
      <c r="C18" s="101">
        <v>1</v>
      </c>
      <c r="D18" s="78">
        <f>C18+1</f>
        <v>2</v>
      </c>
      <c r="E18" s="78">
        <f>D18+1</f>
        <v>3</v>
      </c>
      <c r="F18" s="78">
        <f>E18+1</f>
        <v>4</v>
      </c>
      <c r="G18" s="78">
        <f>F18+1</f>
        <v>5</v>
      </c>
      <c r="H18" s="102"/>
      <c r="I18" s="103"/>
      <c r="J18" s="351"/>
      <c r="K18" s="351"/>
      <c r="L18" s="351"/>
      <c r="M18" s="351"/>
      <c r="N18" s="351"/>
    </row>
    <row r="19" spans="1:14" ht="61.5" customHeight="1">
      <c r="A19" s="104" t="s">
        <v>30</v>
      </c>
      <c r="B19" s="105">
        <v>1</v>
      </c>
      <c r="C19" s="106">
        <f>SUM(D19:G19)</f>
        <v>55</v>
      </c>
      <c r="D19" s="107">
        <v>0</v>
      </c>
      <c r="E19" s="107">
        <v>0</v>
      </c>
      <c r="F19" s="108">
        <f>'[4]Розділ 1'!$C$81</f>
        <v>55</v>
      </c>
      <c r="G19" s="108">
        <v>0</v>
      </c>
      <c r="H19" s="109"/>
      <c r="I19" s="110"/>
      <c r="J19" s="351"/>
      <c r="K19" s="351"/>
      <c r="L19" s="351"/>
      <c r="M19" s="351"/>
      <c r="N19" s="351"/>
    </row>
    <row r="20" spans="1:10" ht="43.5" customHeight="1">
      <c r="A20" s="111" t="s">
        <v>31</v>
      </c>
      <c r="B20" s="112">
        <f aca="true" t="shared" si="2" ref="B20:B25">B19+1</f>
        <v>2</v>
      </c>
      <c r="C20" s="113">
        <f>'[1]Р1 за формою ПЗ'!$D$17+'[2]Р1 та довідка '!$F$20+'[5]Розділ 1'!$F$14+'[4]Розділ 1'!$C$79+'[3]Розділ 1'!$F$15</f>
        <v>1</v>
      </c>
      <c r="D20" s="114">
        <f>'[1]Р1 за формою ПЗ'!$H$17+'[2]Р1 та довідка '!$F$20</f>
        <v>0</v>
      </c>
      <c r="E20" s="115">
        <f>'[1]Р1 за формою ПЗ'!$I$17+'[5]Розділ 1'!$F$14</f>
        <v>0</v>
      </c>
      <c r="F20" s="107">
        <f>'[1]Р1 за формою ПЗ'!$J$17+'[4]Розділ 1'!$C$79</f>
        <v>0</v>
      </c>
      <c r="G20" s="107">
        <f>'[1]Р1 за формою ПЗ'!$K$17+'[3]Розділ 1'!$F$15</f>
        <v>1</v>
      </c>
      <c r="H20" s="116"/>
      <c r="I20" s="109"/>
      <c r="J20" s="27"/>
    </row>
    <row r="21" spans="1:10" ht="34.5" customHeight="1">
      <c r="A21" s="111" t="s">
        <v>32</v>
      </c>
      <c r="B21" s="112">
        <f t="shared" si="2"/>
        <v>3</v>
      </c>
      <c r="C21" s="113">
        <f>'[1]Р. 6 за виключними'!$L$9+'[2]Р1 та довідка '!$G$20+'[5]Розділ 1'!$F$15+'[4]Розділ 1'!$C$80+'[3]Розділ 1'!$F$16</f>
        <v>9</v>
      </c>
      <c r="D21" s="117">
        <f>'[2]Р1 та довідка '!$G$20+'[1]Р. 6 за виключними'!$L$10</f>
        <v>2</v>
      </c>
      <c r="E21" s="115">
        <f>'[5]Розділ 1'!$F$15+'[1]Р. 6 за виключними'!$L$11</f>
        <v>0</v>
      </c>
      <c r="F21" s="107">
        <f>'[4]Розділ 1'!$C$80+'[1]Р. 6 за виключними'!$L$12</f>
        <v>3</v>
      </c>
      <c r="G21" s="107">
        <f>'[3]Розділ 1'!$F$16+'[1]Р. 6 за виключними'!$L$13</f>
        <v>2</v>
      </c>
      <c r="H21" s="118"/>
      <c r="I21" s="119"/>
      <c r="J21" s="27"/>
    </row>
    <row r="22" spans="1:10" ht="57.75" customHeight="1">
      <c r="A22" s="120" t="s">
        <v>112</v>
      </c>
      <c r="B22" s="112">
        <f t="shared" si="2"/>
        <v>4</v>
      </c>
      <c r="C22" s="113">
        <f>'[2]Р1 та довідка '!$F$24+'[5]Розділ 1'!$F$16+'[3]Розділ 1'!$F$19</f>
        <v>3235</v>
      </c>
      <c r="D22" s="121">
        <f>'[2]Р1 та довідка '!$F$24</f>
        <v>1057</v>
      </c>
      <c r="E22" s="115">
        <f>'[5]Розділ 1'!$F$16</f>
        <v>539</v>
      </c>
      <c r="F22" s="107">
        <v>0</v>
      </c>
      <c r="G22" s="107">
        <f>'[3]Розділ 1'!$F$19</f>
        <v>1639</v>
      </c>
      <c r="H22" s="122"/>
      <c r="I22" s="119"/>
      <c r="J22" s="27"/>
    </row>
    <row r="23" spans="1:10" ht="41.25" customHeight="1">
      <c r="A23" s="111" t="s">
        <v>17</v>
      </c>
      <c r="B23" s="112">
        <f t="shared" si="2"/>
        <v>5</v>
      </c>
      <c r="C23" s="113">
        <f>'[1]Р1 за формою ПЗ'!$D$18+'[2]Р1 та довідка '!$F$21+'[5]Розділ 1'!$F$17+'[3]Розділ 1'!$F$17</f>
        <v>14</v>
      </c>
      <c r="D23" s="123">
        <f>'[1]Р1 за формою ПЗ'!$H$18+'[2]Р1 та довідка '!$F$21</f>
        <v>6</v>
      </c>
      <c r="E23" s="117">
        <f>'[1]Р1 за формою ПЗ'!$I$18+'[5]Розділ 1'!$F$17</f>
        <v>3</v>
      </c>
      <c r="F23" s="107">
        <f>'[1]Р1 за формою ПЗ'!$J$18</f>
        <v>0</v>
      </c>
      <c r="G23" s="107">
        <f>'[1]Р1 за формою ПЗ'!$K$18+'[3]Розділ 1'!$F$17</f>
        <v>5</v>
      </c>
      <c r="H23" s="118"/>
      <c r="I23" s="119"/>
      <c r="J23" s="27"/>
    </row>
    <row r="24" spans="1:10" ht="37.5" customHeight="1">
      <c r="A24" s="111" t="s">
        <v>99</v>
      </c>
      <c r="B24" s="112">
        <f t="shared" si="2"/>
        <v>6</v>
      </c>
      <c r="C24" s="113">
        <f>'[8]Р1 за формою ПЗ'!$D$19+'[10]Р1 та довідка '!$F$22+'[11]Розділ 1'!$F$18+'[12]Розділ 1'!$C$82+'[9]Розділ 1'!$F$18</f>
        <v>853</v>
      </c>
      <c r="D24" s="123">
        <f>'[1]Р1 за формою ПЗ'!$H$19+'[1]Р1 за формою ПЗ'!$E$19+'[1]Р1 за формою ПЗ'!$F$19+'[2]Р1 та довідка '!$F$22</f>
        <v>264</v>
      </c>
      <c r="E24" s="117">
        <f>'[1]Р1 за формою ПЗ'!$I$19+'[5]Розділ 1'!$F$18</f>
        <v>115</v>
      </c>
      <c r="F24" s="107">
        <f>'[1]Р1 за формою ПЗ'!$J$19+'[4]Розділ 1'!$C$82</f>
        <v>78</v>
      </c>
      <c r="G24" s="115">
        <f>'[8]Р1 за формою ПЗ'!$K$19+'[9]Розділ 1'!$F$18</f>
        <v>396</v>
      </c>
      <c r="H24" s="118"/>
      <c r="I24" s="119"/>
      <c r="J24" s="27"/>
    </row>
    <row r="25" spans="1:10" ht="54.75" customHeight="1">
      <c r="A25" s="124" t="s">
        <v>70</v>
      </c>
      <c r="B25" s="112">
        <f t="shared" si="2"/>
        <v>7</v>
      </c>
      <c r="C25" s="113">
        <v>222</v>
      </c>
      <c r="D25" s="123">
        <v>32</v>
      </c>
      <c r="E25" s="114">
        <v>81</v>
      </c>
      <c r="F25" s="107">
        <v>5</v>
      </c>
      <c r="G25" s="107">
        <v>104</v>
      </c>
      <c r="H25" s="122"/>
      <c r="I25" s="119"/>
      <c r="J25" s="27"/>
    </row>
    <row r="26" spans="1:10" ht="64.5" customHeight="1">
      <c r="A26" s="111" t="s">
        <v>20</v>
      </c>
      <c r="B26" s="112">
        <v>8</v>
      </c>
      <c r="C26" s="113">
        <v>101</v>
      </c>
      <c r="D26" s="123">
        <v>17</v>
      </c>
      <c r="E26" s="114">
        <v>28</v>
      </c>
      <c r="F26" s="107">
        <v>4</v>
      </c>
      <c r="G26" s="107">
        <v>52</v>
      </c>
      <c r="H26" s="122"/>
      <c r="I26" s="119"/>
      <c r="J26" s="27"/>
    </row>
    <row r="27" spans="1:10" ht="50.25" customHeight="1">
      <c r="A27" s="125" t="s">
        <v>186</v>
      </c>
      <c r="B27" s="126">
        <v>9</v>
      </c>
      <c r="C27" s="127">
        <f>'[1]Р1 за формою ПЗ'!$D$20+'[2]Р1 та довідка '!$F$27+'[5]Розділ 1'!$F$21+'[4]Розділ 1'!$C$85+'[3]Розділ 1'!$F$22</f>
        <v>4011</v>
      </c>
      <c r="D27" s="128">
        <f>'[1]Р1 за формою ПЗ'!$E$20+'[1]Р1 за формою ПЗ'!$F$20+'[1]Р1 за формою ПЗ'!$H$20+'[2]Р1 та довідка '!$F$27</f>
        <v>657</v>
      </c>
      <c r="E27" s="129">
        <f>'[5]Розділ 1'!$F$21+'[1]Р1 за формою ПЗ'!$I$20</f>
        <v>1075</v>
      </c>
      <c r="F27" s="129">
        <f>'[4]Розділ 1'!$C$85+'[1]Р1 за формою ПЗ'!$J$20</f>
        <v>2262</v>
      </c>
      <c r="G27" s="128">
        <f>'[1]Р1 за формою ПЗ'!$K$20+'[3]Розділ 1'!$F$22</f>
        <v>17</v>
      </c>
      <c r="H27" s="130"/>
      <c r="I27" s="130"/>
      <c r="J27" s="9"/>
    </row>
    <row r="28" spans="1:10" ht="101.25" customHeight="1">
      <c r="A28" s="130"/>
      <c r="B28" s="131"/>
      <c r="C28" s="130"/>
      <c r="D28" s="130"/>
      <c r="E28" s="130"/>
      <c r="F28" s="130"/>
      <c r="G28" s="130"/>
      <c r="H28" s="130"/>
      <c r="I28" s="130"/>
      <c r="J28" s="9"/>
    </row>
    <row r="29" spans="1:10" ht="12.75">
      <c r="A29" s="9"/>
      <c r="B29" s="12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12"/>
      <c r="C30" s="9"/>
      <c r="D30" s="9"/>
      <c r="E30" s="9"/>
      <c r="F30" s="9"/>
      <c r="G30" s="9"/>
      <c r="H30" s="9"/>
      <c r="I30" s="9"/>
      <c r="J30" s="9"/>
    </row>
  </sheetData>
  <sheetProtection/>
  <mergeCells count="4">
    <mergeCell ref="A2:G2"/>
    <mergeCell ref="A16:I16"/>
    <mergeCell ref="H1:N1"/>
    <mergeCell ref="J18:N19"/>
  </mergeCells>
  <printOptions/>
  <pageMargins left="0.984251968503937" right="0.7086614173228347" top="0.984251968503937" bottom="0.7086614173228347" header="0" footer="0"/>
  <pageSetup fitToHeight="1" fitToWidth="1" horizontalDpi="600" verticalDpi="600" orientation="landscape" paperSize="9" scale="28" r:id="rId1"/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30" zoomScaleNormal="50" zoomScaleSheetLayoutView="30" zoomScalePageLayoutView="0" workbookViewId="0" topLeftCell="A1">
      <selection activeCell="F6" sqref="F6"/>
    </sheetView>
  </sheetViews>
  <sheetFormatPr defaultColWidth="9.140625" defaultRowHeight="12.75"/>
  <cols>
    <col min="1" max="1" width="164.57421875" style="136" customWidth="1"/>
    <col min="2" max="2" width="13.00390625" style="163" customWidth="1"/>
    <col min="3" max="3" width="26.57421875" style="136" customWidth="1"/>
    <col min="4" max="4" width="24.8515625" style="136" customWidth="1"/>
    <col min="5" max="5" width="21.28125" style="136" customWidth="1"/>
    <col min="6" max="6" width="24.57421875" style="136" customWidth="1"/>
    <col min="7" max="7" width="28.7109375" style="136" customWidth="1"/>
    <col min="8" max="8" width="23.7109375" style="166" customWidth="1"/>
    <col min="9" max="9" width="29.140625" style="136" customWidth="1"/>
    <col min="10" max="10" width="33.421875" style="136" customWidth="1"/>
    <col min="11" max="11" width="25.28125" style="136" customWidth="1"/>
    <col min="12" max="12" width="26.421875" style="136" customWidth="1"/>
    <col min="13" max="163" width="10.421875" style="136" customWidth="1"/>
    <col min="164" max="16384" width="9.140625" style="136" customWidth="1"/>
  </cols>
  <sheetData>
    <row r="1" spans="1:12" ht="49.5" customHeight="1">
      <c r="A1" s="132"/>
      <c r="B1" s="133"/>
      <c r="C1" s="134"/>
      <c r="D1" s="134"/>
      <c r="E1" s="134"/>
      <c r="F1" s="134"/>
      <c r="G1" s="134"/>
      <c r="H1" s="135"/>
      <c r="I1" s="352" t="s">
        <v>113</v>
      </c>
      <c r="J1" s="352"/>
      <c r="K1" s="352"/>
      <c r="L1" s="352"/>
    </row>
    <row r="2" spans="1:12" ht="69" customHeight="1">
      <c r="A2" s="353" t="s">
        <v>19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143" customFormat="1" ht="252" customHeight="1">
      <c r="A3" s="137" t="s">
        <v>0</v>
      </c>
      <c r="B3" s="138" t="s">
        <v>45</v>
      </c>
      <c r="C3" s="139" t="s">
        <v>76</v>
      </c>
      <c r="D3" s="140" t="s">
        <v>18</v>
      </c>
      <c r="E3" s="140" t="s">
        <v>6</v>
      </c>
      <c r="F3" s="138" t="s">
        <v>105</v>
      </c>
      <c r="G3" s="141" t="s">
        <v>25</v>
      </c>
      <c r="H3" s="142" t="s">
        <v>1</v>
      </c>
      <c r="I3" s="141" t="s">
        <v>2</v>
      </c>
      <c r="J3" s="141" t="s">
        <v>103</v>
      </c>
      <c r="K3" s="141" t="s">
        <v>104</v>
      </c>
      <c r="L3" s="139" t="s">
        <v>47</v>
      </c>
    </row>
    <row r="4" spans="1:12" s="147" customFormat="1" ht="34.5" customHeight="1">
      <c r="A4" s="144" t="s">
        <v>3</v>
      </c>
      <c r="B4" s="144" t="s">
        <v>4</v>
      </c>
      <c r="C4" s="145">
        <v>1</v>
      </c>
      <c r="D4" s="145">
        <v>2</v>
      </c>
      <c r="E4" s="145">
        <v>3</v>
      </c>
      <c r="F4" s="145">
        <v>4</v>
      </c>
      <c r="G4" s="145">
        <v>5</v>
      </c>
      <c r="H4" s="146">
        <v>6</v>
      </c>
      <c r="I4" s="145">
        <v>7</v>
      </c>
      <c r="J4" s="145">
        <v>8</v>
      </c>
      <c r="K4" s="145">
        <v>9</v>
      </c>
      <c r="L4" s="145">
        <v>10</v>
      </c>
    </row>
    <row r="5" spans="1:12" ht="66.75" customHeight="1">
      <c r="A5" s="148" t="s">
        <v>125</v>
      </c>
      <c r="B5" s="145">
        <v>1</v>
      </c>
      <c r="C5" s="82">
        <v>130048</v>
      </c>
      <c r="D5" s="82">
        <f>'[1]Р1 за формою ПЗ'!E5+'[3]Розділ 1'!D5+'[4]Розділ 1'!D5+'[5]Розділ 1'!D5+'[2]Р1 та довідка '!G8</f>
        <v>34285</v>
      </c>
      <c r="E5" s="82">
        <v>95763</v>
      </c>
      <c r="F5" s="82">
        <v>101367</v>
      </c>
      <c r="G5" s="82">
        <f aca="true" t="shared" si="0" ref="G5:L5">SUM(G6+G16+G22+G28)</f>
        <v>24346</v>
      </c>
      <c r="H5" s="149">
        <v>41</v>
      </c>
      <c r="I5" s="82">
        <v>40886</v>
      </c>
      <c r="J5" s="82">
        <f t="shared" si="0"/>
        <v>1786</v>
      </c>
      <c r="K5" s="82">
        <v>34279</v>
      </c>
      <c r="L5" s="82">
        <f t="shared" si="0"/>
        <v>25958</v>
      </c>
    </row>
    <row r="6" spans="1:12" ht="65.25" customHeight="1">
      <c r="A6" s="148" t="s">
        <v>115</v>
      </c>
      <c r="B6" s="150">
        <v>2</v>
      </c>
      <c r="C6" s="151">
        <f>'[2]Р1 та довідка '!F8+'[1]Р2 за видами судочинства'!C7-'[1]Р2 за видами судочинства'!$C$10+'[1]Р2 за видами судочинства'!$D$10</f>
        <v>68339</v>
      </c>
      <c r="D6" s="151">
        <f>'[2]Р1 та довідка '!G8+'[1]Р2 за видами судочинства'!D7</f>
        <v>18307</v>
      </c>
      <c r="E6" s="151">
        <f>'[2]Р1 та довідка '!H8+'[1]Р2 за видами судочинства'!E7-'[1]Р2 за видами судочинства'!$E$10</f>
        <v>50032</v>
      </c>
      <c r="F6" s="151">
        <f>'[2]Р1 та довідка '!I8+'[1]Р2 за видами судочинства'!G7</f>
        <v>53868</v>
      </c>
      <c r="G6" s="151">
        <f>'[2]Р1 та довідка '!$K$8+'[1]Р2 за видами судочинства'!H7</f>
        <v>17146</v>
      </c>
      <c r="H6" s="152">
        <v>25</v>
      </c>
      <c r="I6" s="151">
        <f>'[2]Р1 та довідка '!L8+'[1]Р2 за видами судочинства'!I7</f>
        <v>25059</v>
      </c>
      <c r="J6" s="151">
        <f>'[2]Р1 та довідка '!M8+'[1]Р2 за видами судочинства'!J7</f>
        <v>321</v>
      </c>
      <c r="K6" s="151">
        <f>'[2]Р1 та довідка '!N8+'[2]Р1 та довідка '!$O$8+'[1]Р2 за видами судочинства'!K7</f>
        <v>11289</v>
      </c>
      <c r="L6" s="151">
        <f>'[2]Р1 та довідка '!$P$8+'[1]Р2 за видами судочинства'!L7</f>
        <v>13649</v>
      </c>
    </row>
    <row r="7" spans="1:12" ht="42" customHeight="1">
      <c r="A7" s="153" t="s">
        <v>165</v>
      </c>
      <c r="B7" s="145">
        <v>3</v>
      </c>
      <c r="C7" s="89">
        <f>'[2]Р1 та довідка '!F9</f>
        <v>49</v>
      </c>
      <c r="D7" s="89">
        <f>'[2]Р1 та довідка '!G9</f>
        <v>0</v>
      </c>
      <c r="E7" s="89">
        <f>'[2]Р1 та довідка '!H9</f>
        <v>49</v>
      </c>
      <c r="F7" s="89">
        <f>'[2]Р1 та довідка '!I9</f>
        <v>48</v>
      </c>
      <c r="G7" s="89">
        <f>'[2]Р1 та довідка '!$K$9</f>
        <v>0</v>
      </c>
      <c r="H7" s="87">
        <f>'[2]Р1 та довідка '!$J$9</f>
        <v>0</v>
      </c>
      <c r="I7" s="89">
        <f>'[2]Р1 та довідка '!L9</f>
        <v>0</v>
      </c>
      <c r="J7" s="87">
        <f>'[2]Р1 та довідка '!M9</f>
        <v>0</v>
      </c>
      <c r="K7" s="87">
        <f>'[2]Р1 та довідка '!N9+'[2]Р1 та довідка '!$O$9</f>
        <v>48</v>
      </c>
      <c r="L7" s="89">
        <f>'[2]Р1 та довідка '!$P$9</f>
        <v>1</v>
      </c>
    </row>
    <row r="8" spans="1:12" ht="37.5" customHeight="1">
      <c r="A8" s="153" t="s">
        <v>166</v>
      </c>
      <c r="B8" s="145">
        <v>4</v>
      </c>
      <c r="C8" s="89">
        <f>'[2]Р1 та довідка '!F10</f>
        <v>734</v>
      </c>
      <c r="D8" s="89">
        <f>'[2]Р1 та довідка '!G10</f>
        <v>182</v>
      </c>
      <c r="E8" s="89">
        <f>'[2]Р1 та довідка '!H10</f>
        <v>552</v>
      </c>
      <c r="F8" s="89">
        <f>'[2]Р1 та довідка '!I10</f>
        <v>423</v>
      </c>
      <c r="G8" s="89">
        <f>'[2]Р1 та довідка '!$K$10</f>
        <v>126</v>
      </c>
      <c r="H8" s="87">
        <f>'[2]Р1 та довідка '!$J$10</f>
        <v>14</v>
      </c>
      <c r="I8" s="89">
        <f>'[2]Р1 та довідка '!L10</f>
        <v>69</v>
      </c>
      <c r="J8" s="89">
        <f>'[2]Р1 та довідка '!M10</f>
        <v>38</v>
      </c>
      <c r="K8" s="89">
        <f>'[2]Р1 та довідка '!N10+'[2]Р1 та довідка '!$O$10</f>
        <v>152</v>
      </c>
      <c r="L8" s="90">
        <f>'[2]Р1 та довідка '!$P$10</f>
        <v>309</v>
      </c>
    </row>
    <row r="9" spans="1:12" ht="66.75" customHeight="1">
      <c r="A9" s="154" t="s">
        <v>167</v>
      </c>
      <c r="B9" s="145">
        <v>5</v>
      </c>
      <c r="C9" s="92">
        <f>'[1]Р2 за видами судочинства'!C8</f>
        <v>63</v>
      </c>
      <c r="D9" s="92">
        <f>'[1]Р2 за видами судочинства'!D8</f>
        <v>26</v>
      </c>
      <c r="E9" s="92">
        <f>'[1]Р2 за видами судочинства'!E8</f>
        <v>37</v>
      </c>
      <c r="F9" s="92">
        <f>'[1]Р2 за видами судочинства'!G8</f>
        <v>47</v>
      </c>
      <c r="G9" s="92">
        <f>'[1]Р2 за видами судочинства'!H8</f>
        <v>4</v>
      </c>
      <c r="H9" s="87">
        <v>0</v>
      </c>
      <c r="I9" s="92">
        <f>'[1]Р2 за видами судочинства'!I8</f>
        <v>3</v>
      </c>
      <c r="J9" s="92">
        <f>'[1]Р2 за видами судочинства'!J8</f>
        <v>2</v>
      </c>
      <c r="K9" s="92">
        <f>'[1]Р2 за видами судочинства'!K8</f>
        <v>38</v>
      </c>
      <c r="L9" s="92">
        <f>'[1]Р2 за видами судочинства'!L8</f>
        <v>13</v>
      </c>
    </row>
    <row r="10" spans="1:12" ht="43.5" customHeight="1">
      <c r="A10" s="154" t="s">
        <v>168</v>
      </c>
      <c r="B10" s="145">
        <v>6</v>
      </c>
      <c r="C10" s="90">
        <f>'[2]Р1 та довідка '!F11+'[1]Р2 за видами судочинства'!C9</f>
        <v>509</v>
      </c>
      <c r="D10" s="90">
        <f>'[2]Р1 та довідка '!G11+'[1]Р2 за видами судочинства'!D9</f>
        <v>182</v>
      </c>
      <c r="E10" s="90">
        <f>'[2]Р1 та довідка '!H11+'[1]Р2 за видами судочинства'!E9</f>
        <v>327</v>
      </c>
      <c r="F10" s="90">
        <f>'[2]Р1 та довідка '!I11+'[1]Р2 за видами судочинства'!G9</f>
        <v>405</v>
      </c>
      <c r="G10" s="89">
        <f>'[2]Р1 та довідка '!$K$11+'[1]Р2 за видами судочинства'!H9</f>
        <v>62</v>
      </c>
      <c r="H10" s="87">
        <v>9</v>
      </c>
      <c r="I10" s="89">
        <f>'[2]Р1 та довідка '!L11+'[1]Р2 за видами судочинства'!I9</f>
        <v>11</v>
      </c>
      <c r="J10" s="89">
        <f>'[2]Р1 та довідка '!M11+'[1]Р2 за видами судочинства'!J9</f>
        <v>4</v>
      </c>
      <c r="K10" s="89">
        <f>'[1]Р2 за видами судочинства'!K9+'[2]Р1 та довідка '!N11+'[2]Р1 та довідка '!$O$11</f>
        <v>317</v>
      </c>
      <c r="L10" s="89">
        <f>'[2]Р1 та довідка '!$P$11+'[1]Р2 за видами судочинства'!L9</f>
        <v>78</v>
      </c>
    </row>
    <row r="11" spans="1:12" ht="38.25" customHeight="1">
      <c r="A11" s="154" t="s">
        <v>169</v>
      </c>
      <c r="B11" s="145">
        <v>7</v>
      </c>
      <c r="C11" s="90">
        <f>'[2]Р1 та довідка '!F12+'[1]Р2 за видами судочинства'!$D$10</f>
        <v>66570</v>
      </c>
      <c r="D11" s="90">
        <f>'[2]Р1 та довідка '!G12+'[1]Р2 за видами судочинства'!D10</f>
        <v>17859</v>
      </c>
      <c r="E11" s="90">
        <f>'[2]Р1 та довідка '!H12</f>
        <v>48711</v>
      </c>
      <c r="F11" s="90">
        <f>'[2]Р1 та довідка '!I12+'[1]Р2 за видами судочинства'!G10</f>
        <v>52564</v>
      </c>
      <c r="G11" s="89">
        <f>'[2]Р1 та довідка '!$K$12+'[1]Р2 за видами судочинства'!H10</f>
        <v>16896</v>
      </c>
      <c r="H11" s="87">
        <f>'[2]Р1 та довідка '!$J$12</f>
        <v>1</v>
      </c>
      <c r="I11" s="89">
        <f>'[2]Р1 та довідка '!L12+'[1]Р2 за видами судочинства'!I10</f>
        <v>24781</v>
      </c>
      <c r="J11" s="89">
        <f>'[2]Р1 та довідка '!M12+'[1]Р2 за видами судочинства'!J10</f>
        <v>276</v>
      </c>
      <c r="K11" s="89">
        <f>'[2]Р1 та довідка '!N12+'[2]Р1 та довідка '!$O$12+'[1]Р2 за видами судочинства'!K10</f>
        <v>10608</v>
      </c>
      <c r="L11" s="89">
        <f>'[2]Р1 та довідка '!$P$12+'[1]Р2 за видами судочинства'!L10</f>
        <v>13215</v>
      </c>
    </row>
    <row r="12" spans="1:12" ht="44.25" customHeight="1">
      <c r="A12" s="153" t="s">
        <v>170</v>
      </c>
      <c r="B12" s="145">
        <v>8</v>
      </c>
      <c r="C12" s="90">
        <f>'[2]Р1 та довідка '!F13+'[1]Р2 за видами судочинства'!C11</f>
        <v>63</v>
      </c>
      <c r="D12" s="90">
        <f>'[2]Р1 та довідка '!G13+'[1]Р2 за видами судочинства'!D11</f>
        <v>9</v>
      </c>
      <c r="E12" s="90">
        <f>'[2]Р1 та довідка '!H13+'[1]Р2 за видами судочинства'!E11</f>
        <v>54</v>
      </c>
      <c r="F12" s="90">
        <f>'[2]Р1 та довідка '!I13+'[1]Р2 за видами судочинства'!G11</f>
        <v>56</v>
      </c>
      <c r="G12" s="89">
        <f>'[2]Р1 та довідка '!$K$13+'[1]Р2 за видами судочинства'!H11</f>
        <v>10</v>
      </c>
      <c r="H12" s="87">
        <f>'[2]Р1 та довідка '!$J$13</f>
        <v>0</v>
      </c>
      <c r="I12" s="89">
        <f>'[2]Р1 та довідка '!L13+'[1]Р2 за видами судочинства'!I11</f>
        <v>32</v>
      </c>
      <c r="J12" s="89">
        <f>'[2]Р1 та довідка '!M13+'[1]Р2 за видами судочинства'!J11</f>
        <v>0</v>
      </c>
      <c r="K12" s="89">
        <f>'[2]Р1 та довідка '!N13+'[2]Р1 та довідка '!$O$13+'[1]Р2 за видами судочинства'!K11</f>
        <v>14</v>
      </c>
      <c r="L12" s="89">
        <f>'[2]Р1 та довідка '!$P$13+'[1]Р2 за видами судочинства'!L11</f>
        <v>7</v>
      </c>
    </row>
    <row r="13" spans="1:12" ht="44.25" customHeight="1">
      <c r="A13" s="153" t="s">
        <v>171</v>
      </c>
      <c r="B13" s="145">
        <v>9</v>
      </c>
      <c r="C13" s="90">
        <f>'[2]Р1 та довідка '!F14+'[1]Р2 за видами судочинства'!C12</f>
        <v>70</v>
      </c>
      <c r="D13" s="90">
        <f>'[1]Р2 за видами судочинства'!D12+'[2]Р1 та довідка '!G14</f>
        <v>41</v>
      </c>
      <c r="E13" s="90">
        <f>'[2]Р1 та довідка '!H14+'[1]Р2 за видами судочинства'!E12</f>
        <v>29</v>
      </c>
      <c r="F13" s="90">
        <f>'[2]Р1 та довідка '!I14+'[1]Р2 за видами судочинства'!G12</f>
        <v>61</v>
      </c>
      <c r="G13" s="89">
        <f>'[2]Р1 та довідка '!$K$14+'[1]Р2 за видами судочинства'!H12</f>
        <v>5</v>
      </c>
      <c r="H13" s="87">
        <f>'[2]Р1 та довідка '!$J$14</f>
        <v>0</v>
      </c>
      <c r="I13" s="89">
        <f>'[2]Р1 та довідка '!L14+'[1]Р2 за видами судочинства'!I12</f>
        <v>15</v>
      </c>
      <c r="J13" s="89">
        <f>'[2]Р1 та довідка '!M14+'[1]Р2 за видами судочинства'!J12</f>
        <v>1</v>
      </c>
      <c r="K13" s="89">
        <f>'[2]Р1 та довідка '!N14+'[2]Р1 та довідка '!$O$14+'[1]Р2 за видами судочинства'!K12</f>
        <v>40</v>
      </c>
      <c r="L13" s="89">
        <f>'[2]Р1 та довідка '!$P$14+'[1]Р2 за видами судочинства'!L12</f>
        <v>9</v>
      </c>
    </row>
    <row r="14" spans="1:12" ht="36" customHeight="1">
      <c r="A14" s="155" t="s">
        <v>172</v>
      </c>
      <c r="B14" s="145">
        <v>10</v>
      </c>
      <c r="C14" s="89">
        <f>'[2]Р1 та довідка '!F15</f>
        <v>19</v>
      </c>
      <c r="D14" s="89">
        <f>'[2]Р1 та довідка '!G15</f>
        <v>1</v>
      </c>
      <c r="E14" s="89">
        <f>'[2]Р1 та довідка '!H15</f>
        <v>18</v>
      </c>
      <c r="F14" s="89">
        <f>'[2]Р1 та довідка '!I15</f>
        <v>19</v>
      </c>
      <c r="G14" s="89">
        <f>'[2]Р1 та довідка '!$K$15</f>
        <v>0</v>
      </c>
      <c r="H14" s="87">
        <f>'[2]Р1 та довідка '!$J$15</f>
        <v>0</v>
      </c>
      <c r="I14" s="89">
        <f>'[2]Р1 та довідка '!L15</f>
        <v>18</v>
      </c>
      <c r="J14" s="89">
        <f>'[2]Р1 та довідка '!M15</f>
        <v>0</v>
      </c>
      <c r="K14" s="89">
        <f>'[2]Р1 та довідка '!$N$15+'[2]Р1 та довідка '!$O$15</f>
        <v>1</v>
      </c>
      <c r="L14" s="89">
        <f>'[2]Р1 та довідка '!$P$15</f>
        <v>0</v>
      </c>
    </row>
    <row r="15" spans="1:12" ht="43.5" customHeight="1">
      <c r="A15" s="155" t="s">
        <v>185</v>
      </c>
      <c r="B15" s="145">
        <v>11</v>
      </c>
      <c r="C15" s="313">
        <f>'[1]Р1 за формою ПЗ'!$D$12</f>
        <v>6</v>
      </c>
      <c r="D15" s="314">
        <f>'[1]Р1 за формою ПЗ'!$E$12</f>
        <v>5</v>
      </c>
      <c r="E15" s="313">
        <f>'[1]Р1 за формою ПЗ'!$F$12</f>
        <v>1</v>
      </c>
      <c r="F15" s="89">
        <f>'[1]Р1 за формою ПЗ'!$G$12</f>
        <v>6</v>
      </c>
      <c r="G15" s="89">
        <f>'[1]Р1 за формою ПЗ'!$H$12</f>
        <v>0</v>
      </c>
      <c r="H15" s="87">
        <v>0</v>
      </c>
      <c r="I15" s="89">
        <f>'[1]Р1 за формою ПЗ'!$I$12</f>
        <v>0</v>
      </c>
      <c r="J15" s="89">
        <f>'[1]Р1 за формою ПЗ'!$J$12</f>
        <v>0</v>
      </c>
      <c r="K15" s="89">
        <f>'[1]Р1 за формою ПЗ'!$K$12</f>
        <v>6</v>
      </c>
      <c r="L15" s="89">
        <f>'[1]Р1 за формою ПЗ'!$N$12</f>
        <v>0</v>
      </c>
    </row>
    <row r="16" spans="1:12" ht="66" customHeight="1">
      <c r="A16" s="148" t="s">
        <v>77</v>
      </c>
      <c r="B16" s="150">
        <v>12</v>
      </c>
      <c r="C16" s="156">
        <f>'[5]Розділ 1'!C5+'[1]Р2 за видами судочинства'!C15-'[1]Р2 за видами судочинства'!$C$16+'[1]Р2 за видами судочинства'!$D$16</f>
        <v>14455</v>
      </c>
      <c r="D16" s="157">
        <f>'[5]Розділ 1'!D5+'[1]Р2 за видами судочинства'!D15</f>
        <v>1640</v>
      </c>
      <c r="E16" s="157">
        <f>'[5]Розділ 1'!E5+'[1]Р2 за видами судочинства'!E15-'[1]Р2 за видами судочинства'!$E$16</f>
        <v>12815</v>
      </c>
      <c r="F16" s="157">
        <f>'[5]Розділ 1'!F5+'[1]Р2 за видами судочинства'!G15</f>
        <v>12550</v>
      </c>
      <c r="G16" s="157">
        <f>'[5]Розділ 1'!G5+'[1]Р2 за видами судочинства'!H15</f>
        <v>1300</v>
      </c>
      <c r="H16" s="152">
        <v>0</v>
      </c>
      <c r="I16" s="157">
        <f>'[5]Розділ 1'!H5+'[1]Р2 за видами судочинства'!I15</f>
        <v>3633</v>
      </c>
      <c r="J16" s="157">
        <f>'[5]Розділ 1'!I5+'[1]Р2 за видами судочинства'!J15</f>
        <v>957</v>
      </c>
      <c r="K16" s="157">
        <f>'[5]Розділ 1'!J5+'[1]Р2 за видами судочинства'!K15</f>
        <v>6660</v>
      </c>
      <c r="L16" s="157">
        <f>'[5]Розділ 1'!K5+'[1]Р2 за видами судочинства'!L15</f>
        <v>1903</v>
      </c>
    </row>
    <row r="17" spans="1:12" ht="36" customHeight="1">
      <c r="A17" s="153" t="s">
        <v>165</v>
      </c>
      <c r="B17" s="145">
        <v>13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</row>
    <row r="18" spans="1:12" ht="36" customHeight="1">
      <c r="A18" s="158" t="s">
        <v>173</v>
      </c>
      <c r="B18" s="145">
        <v>14</v>
      </c>
      <c r="C18" s="159">
        <f>'[5]Розділ 1'!C6</f>
        <v>159</v>
      </c>
      <c r="D18" s="86">
        <f>'[5]Розділ 1'!D6</f>
        <v>27</v>
      </c>
      <c r="E18" s="86">
        <f>'[5]Розділ 1'!E6</f>
        <v>132</v>
      </c>
      <c r="F18" s="86">
        <f>'[5]Розділ 1'!F6</f>
        <v>146</v>
      </c>
      <c r="G18" s="86">
        <f>'[5]Розділ 1'!G6</f>
        <v>13</v>
      </c>
      <c r="H18" s="87">
        <v>0</v>
      </c>
      <c r="I18" s="86">
        <f>'[5]Розділ 1'!H6</f>
        <v>12</v>
      </c>
      <c r="J18" s="86">
        <f>'[5]Розділ 1'!I6</f>
        <v>4</v>
      </c>
      <c r="K18" s="86">
        <f>'[5]Розділ 1'!J6</f>
        <v>117</v>
      </c>
      <c r="L18" s="86">
        <f>'[5]Розділ 1'!K6</f>
        <v>13</v>
      </c>
    </row>
    <row r="19" spans="1:12" ht="42" customHeight="1">
      <c r="A19" s="158" t="s">
        <v>174</v>
      </c>
      <c r="B19" s="145">
        <v>15</v>
      </c>
      <c r="C19" s="159">
        <f>'[5]Розділ 1'!C7+'[1]Р2 за видами судочинства'!$D$16</f>
        <v>14273</v>
      </c>
      <c r="D19" s="86">
        <f>'[5]Розділ 1'!D7+'[1]Р2 за видами судочинства'!D16</f>
        <v>1610</v>
      </c>
      <c r="E19" s="86">
        <f>'[5]Розділ 1'!E7</f>
        <v>12663</v>
      </c>
      <c r="F19" s="86">
        <f>'[5]Розділ 1'!F7+'[1]Р2 за видами судочинства'!G16</f>
        <v>12384</v>
      </c>
      <c r="G19" s="86">
        <f>'[5]Розділ 1'!G7+'[1]Р2 за видами судочинства'!H16</f>
        <v>1286</v>
      </c>
      <c r="H19" s="87">
        <v>0</v>
      </c>
      <c r="I19" s="86">
        <f>'[5]Розділ 1'!H7+'[1]Р2 за видами судочинства'!I16</f>
        <v>3610</v>
      </c>
      <c r="J19" s="86">
        <f>'[5]Розділ 1'!I7+'[1]Р2 за видами судочинства'!J16</f>
        <v>953</v>
      </c>
      <c r="K19" s="86">
        <f>'[5]Розділ 1'!J7+'[1]Р2 за видами судочинства'!K16</f>
        <v>6535</v>
      </c>
      <c r="L19" s="86">
        <f>'[5]Розділ 1'!K7+'[1]Р2 за видами судочинства'!L16</f>
        <v>1888</v>
      </c>
    </row>
    <row r="20" spans="1:12" ht="36" customHeight="1">
      <c r="A20" s="160" t="s">
        <v>33</v>
      </c>
      <c r="B20" s="145">
        <v>16</v>
      </c>
      <c r="C20" s="159">
        <f>'[5]Розділ 1'!C8+'[1]Р2 за видами судочинства'!C17</f>
        <v>20</v>
      </c>
      <c r="D20" s="86">
        <f>'[5]Розділ 1'!D8+'[1]Р2 за видами судочинства'!D17</f>
        <v>3</v>
      </c>
      <c r="E20" s="86">
        <f>'[5]Розділ 1'!E8+'[1]Р2 за видами судочинства'!E17</f>
        <v>17</v>
      </c>
      <c r="F20" s="86">
        <f>'[5]Розділ 1'!F8+'[1]Р2 за видами судочинства'!G17</f>
        <v>18</v>
      </c>
      <c r="G20" s="86">
        <f>'[5]Розділ 1'!G8+'[1]Р2 за видами судочинства'!H17</f>
        <v>1</v>
      </c>
      <c r="H20" s="87">
        <v>0</v>
      </c>
      <c r="I20" s="86">
        <f>'[5]Розділ 1'!H8+'[1]Р2 за видами судочинства'!I17</f>
        <v>9</v>
      </c>
      <c r="J20" s="86">
        <f>'[5]Розділ 1'!I8+'[1]Р2 за видами судочинства'!J17</f>
        <v>0</v>
      </c>
      <c r="K20" s="86">
        <f>'[5]Розділ 1'!J8+'[1]Р2 за видами судочинства'!K17</f>
        <v>8</v>
      </c>
      <c r="L20" s="86">
        <f>'[5]Розділ 1'!K8+'[1]Р2 за видами судочинства'!L17</f>
        <v>1</v>
      </c>
    </row>
    <row r="21" spans="1:12" ht="36" customHeight="1">
      <c r="A21" s="160" t="s">
        <v>175</v>
      </c>
      <c r="B21" s="145">
        <v>17</v>
      </c>
      <c r="C21" s="159">
        <f>'[5]Розділ 1'!C9+'[1]Р2 за видами судочинства'!C18</f>
        <v>2</v>
      </c>
      <c r="D21" s="86">
        <f>'[5]Розділ 1'!D9+'[1]Р2 за видами судочинства'!D18</f>
        <v>0</v>
      </c>
      <c r="E21" s="86">
        <f>'[5]Розділ 1'!E9+'[1]Р2 за видами судочинства'!E18</f>
        <v>2</v>
      </c>
      <c r="F21" s="86">
        <f>'[5]Розділ 1'!F9+'[1]Р2 за видами судочинства'!G18</f>
        <v>1</v>
      </c>
      <c r="G21" s="86">
        <f>'[5]Розділ 1'!G9+'[1]Р2 за видами судочинства'!H18</f>
        <v>0</v>
      </c>
      <c r="H21" s="87">
        <v>0</v>
      </c>
      <c r="I21" s="86">
        <f>'[5]Розділ 1'!H9+'[1]Р2 за видами судочинства'!I18</f>
        <v>1</v>
      </c>
      <c r="J21" s="86">
        <f>'[5]Розділ 1'!I9+'[1]Р2 за видами судочинства'!J18</f>
        <v>0</v>
      </c>
      <c r="K21" s="86">
        <f>'[5]Розділ 1'!J9+'[1]Р2 за видами судочинства'!K18</f>
        <v>0</v>
      </c>
      <c r="L21" s="86">
        <f>'[5]Розділ 1'!K9+'[1]Р2 за видами судочинства'!L18</f>
        <v>1</v>
      </c>
    </row>
    <row r="22" spans="1:12" ht="64.5" customHeight="1">
      <c r="A22" s="148" t="s">
        <v>78</v>
      </c>
      <c r="B22" s="150">
        <v>18</v>
      </c>
      <c r="C22" s="156">
        <f>'[4]Розділ 1'!C5+'[1]Р2 за видами судочинства'!C20-'[1]Р2 за видами судочинства'!$C$21+'[1]Р2 за видами судочинства'!$D$21</f>
        <v>13626</v>
      </c>
      <c r="D22" s="157">
        <f>'[4]Розділ 1'!D5+'[1]Р2 за видами судочинства'!D20</f>
        <v>3918</v>
      </c>
      <c r="E22" s="157">
        <f>'[4]Розділ 1'!E5+'[1]Р2 за видами судочинства'!E20-'[1]Р2 за видами судочинства'!$E$21</f>
        <v>9708</v>
      </c>
      <c r="F22" s="157">
        <f>'[4]Розділ 1'!F5+'[1]Р2 за видами судочинства'!G20</f>
        <v>9862</v>
      </c>
      <c r="G22" s="157">
        <f>'[4]Розділ 1'!G5+'[1]Р2 за видами судочинства'!H20</f>
        <v>2577</v>
      </c>
      <c r="H22" s="152">
        <v>16</v>
      </c>
      <c r="I22" s="157">
        <f>'[4]Розділ 1'!H5+'[1]Р2 за видами судочинства'!$I$20</f>
        <v>3086</v>
      </c>
      <c r="J22" s="157">
        <f>'[4]Розділ 1'!I5+'[1]Р2 за видами судочинства'!J20</f>
        <v>120</v>
      </c>
      <c r="K22" s="157">
        <f>'[4]Розділ 1'!J5+'[1]Р2 за видами судочинства'!K20</f>
        <v>4063</v>
      </c>
      <c r="L22" s="157">
        <f>'[4]Розділ 1'!K5+'[1]Р2 за видами судочинства'!L20</f>
        <v>2312</v>
      </c>
    </row>
    <row r="23" spans="1:12" ht="36" customHeight="1">
      <c r="A23" s="153" t="s">
        <v>48</v>
      </c>
      <c r="B23" s="145">
        <v>19</v>
      </c>
      <c r="C23" s="159">
        <f>'[4]Розділ 1'!C6</f>
        <v>1410</v>
      </c>
      <c r="D23" s="86">
        <f>'[4]Розділ 1'!D6</f>
        <v>8</v>
      </c>
      <c r="E23" s="86">
        <f>'[4]Розділ 1'!E6</f>
        <v>1402</v>
      </c>
      <c r="F23" s="86">
        <f>'[4]Розділ 1'!F6</f>
        <v>1407</v>
      </c>
      <c r="G23" s="86">
        <f>'[4]Розділ 1'!G6</f>
        <v>10</v>
      </c>
      <c r="H23" s="87">
        <v>9</v>
      </c>
      <c r="I23" s="86">
        <f>'[4]Розділ 1'!H6</f>
        <v>0</v>
      </c>
      <c r="J23" s="86">
        <f>'[4]Розділ 1'!I6</f>
        <v>0</v>
      </c>
      <c r="K23" s="86">
        <f>'[4]Розділ 1'!J6</f>
        <v>1388</v>
      </c>
      <c r="L23" s="86">
        <f>'[4]Розділ 1'!K6</f>
        <v>3</v>
      </c>
    </row>
    <row r="24" spans="1:12" ht="42.75" customHeight="1">
      <c r="A24" s="161" t="s">
        <v>114</v>
      </c>
      <c r="B24" s="145">
        <v>20</v>
      </c>
      <c r="C24" s="86">
        <f>'[4]Розділ 1'!C7</f>
        <v>1</v>
      </c>
      <c r="D24" s="86">
        <f>'[4]Розділ 1'!D7</f>
        <v>0</v>
      </c>
      <c r="E24" s="86">
        <f>'[4]Розділ 1'!E7</f>
        <v>1</v>
      </c>
      <c r="F24" s="86">
        <f>'[4]Розділ 1'!F7</f>
        <v>1</v>
      </c>
      <c r="G24" s="86">
        <f>'[4]Розділ 1'!G7</f>
        <v>0</v>
      </c>
      <c r="H24" s="87">
        <v>0</v>
      </c>
      <c r="I24" s="86">
        <f>'[4]Розділ 1'!H7</f>
        <v>0</v>
      </c>
      <c r="J24" s="86">
        <f>'[4]Розділ 1'!I7</f>
        <v>0</v>
      </c>
      <c r="K24" s="86">
        <f>'[4]Розділ 1'!J7</f>
        <v>1</v>
      </c>
      <c r="L24" s="86">
        <f>'[4]Розділ 1'!K7</f>
        <v>0</v>
      </c>
    </row>
    <row r="25" spans="1:12" ht="42" customHeight="1">
      <c r="A25" s="160" t="s">
        <v>89</v>
      </c>
      <c r="B25" s="145">
        <v>21</v>
      </c>
      <c r="C25" s="86">
        <f>'[4]Розділ 1'!C8+'[1]Р2 за видами судочинства'!$D$21</f>
        <v>11627</v>
      </c>
      <c r="D25" s="86">
        <f>'[4]Розділ 1'!D8+'[1]Р2 за видами судочинства'!D21</f>
        <v>3899</v>
      </c>
      <c r="E25" s="86">
        <f>'[4]Розділ 1'!E8</f>
        <v>7728</v>
      </c>
      <c r="F25" s="86">
        <f>'[4]Розділ 1'!F8+'[1]Р2 за видами судочинства'!G21</f>
        <v>7896</v>
      </c>
      <c r="G25" s="86">
        <f>'[4]Розділ 1'!G8+'[1]Р2 за видами судочинства'!H21</f>
        <v>2480</v>
      </c>
      <c r="H25" s="87">
        <v>7</v>
      </c>
      <c r="I25" s="86">
        <f>'[4]Розділ 1'!H8+'[1]Р2 за видами судочинства'!$I$21</f>
        <v>2622</v>
      </c>
      <c r="J25" s="86">
        <f>'[4]Розділ 1'!I8+'[1]Р2 за видами судочинства'!$J$21</f>
        <v>119</v>
      </c>
      <c r="K25" s="86">
        <f>'[4]Розділ 1'!J8+'[1]Р2 за видами судочинства'!$K$21</f>
        <v>2668</v>
      </c>
      <c r="L25" s="86">
        <f>'[4]Розділ 1'!K8+'[1]Р2 за видами судочинства'!$L$21</f>
        <v>2296</v>
      </c>
    </row>
    <row r="26" spans="1:12" ht="36" customHeight="1">
      <c r="A26" s="160" t="s">
        <v>33</v>
      </c>
      <c r="B26" s="145">
        <v>22</v>
      </c>
      <c r="C26" s="86">
        <f>'[4]Розділ 1'!C9+'[1]Р2 за видами судочинства'!C22</f>
        <v>110</v>
      </c>
      <c r="D26" s="86">
        <f>'[4]Розділ 1'!D9+'[1]Р2 за видами судочинства'!D22</f>
        <v>5</v>
      </c>
      <c r="E26" s="86">
        <f>'[4]Розділ 1'!E9+'[1]Р2 за видами судочинства'!E22</f>
        <v>105</v>
      </c>
      <c r="F26" s="86">
        <f>'[4]Розділ 1'!F9+'[1]Р2 за видами судочинства'!$G$22</f>
        <v>104</v>
      </c>
      <c r="G26" s="86">
        <f>'[4]Розділ 1'!G9+'[1]Р2 за видами судочинства'!H22</f>
        <v>74</v>
      </c>
      <c r="H26" s="87">
        <v>0</v>
      </c>
      <c r="I26" s="86">
        <f>'[4]Розділ 1'!H9+'[1]Р2 за видами судочинства'!I22</f>
        <v>29</v>
      </c>
      <c r="J26" s="86">
        <f>'[4]Розділ 1'!I9+'[1]Р2 за видами судочинства'!J22</f>
        <v>0</v>
      </c>
      <c r="K26" s="86">
        <f>'[4]Розділ 1'!J9+'[1]Р2 за видами судочинства'!K22</f>
        <v>1</v>
      </c>
      <c r="L26" s="86">
        <f>'[4]Розділ 1'!K9+'[1]Р2 за видами судочинства'!L22</f>
        <v>6</v>
      </c>
    </row>
    <row r="27" spans="1:12" ht="36" customHeight="1">
      <c r="A27" s="160" t="s">
        <v>34</v>
      </c>
      <c r="B27" s="145">
        <v>23</v>
      </c>
      <c r="C27" s="86">
        <f>'[4]Розділ 1'!C10+'[1]Р2 за видами судочинства'!C23</f>
        <v>224</v>
      </c>
      <c r="D27" s="86">
        <f>'[4]Розділ 1'!D10+'[1]Р2 за видами судочинства'!D23</f>
        <v>5</v>
      </c>
      <c r="E27" s="86">
        <f>'[4]Розділ 1'!E10+'[1]Р2 за видами судочинства'!E23</f>
        <v>219</v>
      </c>
      <c r="F27" s="86">
        <f>'[4]Розділ 1'!F10+'[1]Р2 за видами судочинства'!G23</f>
        <v>201</v>
      </c>
      <c r="G27" s="86">
        <f>'[4]Розділ 1'!G10+'[1]Р2 за видами судочинства'!H23</f>
        <v>8</v>
      </c>
      <c r="H27" s="87">
        <v>0</v>
      </c>
      <c r="I27" s="86">
        <f>'[4]Розділ 1'!H10+'[1]Р2 за видами судочинства'!$I$23</f>
        <v>187</v>
      </c>
      <c r="J27" s="86">
        <f>'[4]Розділ 1'!I10+'[1]Р2 за видами судочинства'!J23</f>
        <v>1</v>
      </c>
      <c r="K27" s="86">
        <f>'[4]Розділ 1'!J10+'[1]Р2 за видами судочинства'!K23</f>
        <v>5</v>
      </c>
      <c r="L27" s="86">
        <f>'[4]Розділ 1'!K10+'[1]Р2 за видами судочинства'!L23</f>
        <v>6</v>
      </c>
    </row>
    <row r="28" spans="1:12" ht="66" customHeight="1">
      <c r="A28" s="148" t="s">
        <v>79</v>
      </c>
      <c r="B28" s="150">
        <v>24</v>
      </c>
      <c r="C28" s="157">
        <f>'[3]Розділ 1'!C5+'[1]Р2 за видами судочинства'!C25-'[1]Р2 за видами судочинства'!$C$26+'[1]Р2 за видами судочинства'!$D$26</f>
        <v>33625</v>
      </c>
      <c r="D28" s="157">
        <f>'[3]Розділ 1'!D5+'[1]Р2 за видами судочинства'!$D$25</f>
        <v>10418</v>
      </c>
      <c r="E28" s="157">
        <f>'[3]Розділ 1'!E5+'[1]Р2 за видами судочинства'!E25-'[1]Р2 за видами судочинства'!$E$26</f>
        <v>23207</v>
      </c>
      <c r="F28" s="157">
        <f>'[3]Розділ 1'!F5+'[1]Р2 за видами судочинства'!G25</f>
        <v>25084</v>
      </c>
      <c r="G28" s="157">
        <f>'[3]Розділ 1'!G5+'[1]Р2 за видами судочинства'!H25</f>
        <v>3323</v>
      </c>
      <c r="H28" s="152">
        <v>0</v>
      </c>
      <c r="I28" s="157">
        <f>'[3]Розділ 1'!H5+'[1]Р2 за видами судочинства'!I25</f>
        <v>9107</v>
      </c>
      <c r="J28" s="157">
        <f>'[3]Розділ 1'!I5+'[1]Р2 за видами судочинства'!J25</f>
        <v>388</v>
      </c>
      <c r="K28" s="157">
        <f>'[1]Р2 за видами судочинства'!K25+'[3]Розділ 1'!J5</f>
        <v>12265</v>
      </c>
      <c r="L28" s="157">
        <f>'[3]Розділ 1'!K5+'[1]Р2 за видами судочинства'!L25</f>
        <v>8094</v>
      </c>
    </row>
    <row r="29" spans="1:12" ht="41.25">
      <c r="A29" s="153" t="s">
        <v>48</v>
      </c>
      <c r="B29" s="145">
        <v>25</v>
      </c>
      <c r="C29" s="86">
        <f>'[3]Розділ 1'!C6</f>
        <v>183</v>
      </c>
      <c r="D29" s="86">
        <f>'[3]Розділ 1'!D6</f>
        <v>1</v>
      </c>
      <c r="E29" s="86">
        <f>'[3]Розділ 1'!E6</f>
        <v>182</v>
      </c>
      <c r="F29" s="86">
        <f>'[3]Розділ 1'!F6</f>
        <v>179</v>
      </c>
      <c r="G29" s="86">
        <f>'[3]Розділ 1'!G6</f>
        <v>21</v>
      </c>
      <c r="H29" s="87">
        <v>0</v>
      </c>
      <c r="I29" s="86">
        <f>'[3]Розділ 1'!H6</f>
        <v>0</v>
      </c>
      <c r="J29" s="86">
        <f>'[3]Розділ 1'!I6</f>
        <v>0</v>
      </c>
      <c r="K29" s="86">
        <f>'[3]Розділ 1'!J6</f>
        <v>158</v>
      </c>
      <c r="L29" s="86">
        <f>'[3]Розділ 1'!K6</f>
        <v>4</v>
      </c>
    </row>
    <row r="30" spans="1:12" ht="41.25">
      <c r="A30" s="158" t="s">
        <v>176</v>
      </c>
      <c r="B30" s="145">
        <v>26</v>
      </c>
      <c r="C30" s="86">
        <f>'[3]Розділ 1'!C7</f>
        <v>156</v>
      </c>
      <c r="D30" s="86">
        <f>'[3]Розділ 1'!D7</f>
        <v>42</v>
      </c>
      <c r="E30" s="86">
        <f>'[3]Розділ 1'!E7</f>
        <v>114</v>
      </c>
      <c r="F30" s="86">
        <f>'[3]Розділ 1'!F7</f>
        <v>124</v>
      </c>
      <c r="G30" s="86">
        <f>'[3]Розділ 1'!G7</f>
        <v>11</v>
      </c>
      <c r="H30" s="87">
        <v>0</v>
      </c>
      <c r="I30" s="86">
        <f>'[3]Розділ 1'!H7</f>
        <v>3</v>
      </c>
      <c r="J30" s="86">
        <f>'[3]Розділ 1'!I7</f>
        <v>7</v>
      </c>
      <c r="K30" s="86">
        <f>'[3]Розділ 1'!J7</f>
        <v>103</v>
      </c>
      <c r="L30" s="86">
        <f>'[3]Розділ 1'!K7</f>
        <v>30</v>
      </c>
    </row>
    <row r="31" spans="1:12" ht="41.25">
      <c r="A31" s="158" t="s">
        <v>177</v>
      </c>
      <c r="B31" s="145">
        <v>27</v>
      </c>
      <c r="C31" s="86">
        <f>'[3]Розділ 1'!C8+'[1]Р2 за видами судочинства'!$D$26</f>
        <v>33065</v>
      </c>
      <c r="D31" s="86">
        <f>'[3]Розділ 1'!D8+'[1]Р2 за видами судочинства'!D26</f>
        <v>10365</v>
      </c>
      <c r="E31" s="86">
        <f>'[3]Розділ 1'!E8</f>
        <v>22700</v>
      </c>
      <c r="F31" s="86">
        <f>'[3]Розділ 1'!F8+'[1]Р2 за видами судочинства'!G26</f>
        <v>24578</v>
      </c>
      <c r="G31" s="86">
        <f>'[3]Розділ 1'!G8+'[1]Р2 за видами судочинства'!H26</f>
        <v>3134</v>
      </c>
      <c r="H31" s="87">
        <v>0</v>
      </c>
      <c r="I31" s="86">
        <f>'[3]Розділ 1'!H8+'[1]Р2 за видами судочинства'!$I$26</f>
        <v>9081</v>
      </c>
      <c r="J31" s="86">
        <f>'[3]Розділ 1'!I8+'[1]Р2 за видами судочинства'!$J$26</f>
        <v>379</v>
      </c>
      <c r="K31" s="86">
        <f>'[3]Розділ 1'!J8+'[1]Р2 за видами судочинства'!$K$26</f>
        <v>11984</v>
      </c>
      <c r="L31" s="86">
        <f>'[3]Розділ 1'!K8+'[1]Р2 за видами судочинства'!$L$26</f>
        <v>8043</v>
      </c>
    </row>
    <row r="32" spans="1:12" ht="34.5" customHeight="1">
      <c r="A32" s="160" t="s">
        <v>33</v>
      </c>
      <c r="B32" s="145">
        <v>28</v>
      </c>
      <c r="C32" s="86">
        <f>'[3]Розділ 1'!C9+'[1]Р2 за видами судочинства'!C27</f>
        <v>90</v>
      </c>
      <c r="D32" s="86">
        <f>'[3]Розділ 1'!D9+'[1]Р2 за видами судочинства'!D27</f>
        <v>6</v>
      </c>
      <c r="E32" s="86">
        <f>'[3]Розділ 1'!E9+'[1]Р2 за видами судочинства'!E27</f>
        <v>84</v>
      </c>
      <c r="F32" s="86">
        <f>'[3]Розділ 1'!F9+'[1]Р2 за видами судочинства'!G27</f>
        <v>79</v>
      </c>
      <c r="G32" s="86">
        <f>'[3]Розділ 1'!G9+'[1]Р2 за видами судочинства'!H27</f>
        <v>52</v>
      </c>
      <c r="H32" s="87">
        <v>0</v>
      </c>
      <c r="I32" s="86">
        <f>'[3]Розділ 1'!H9+'[1]Р2 за видами судочинства'!$I$27</f>
        <v>9</v>
      </c>
      <c r="J32" s="86">
        <f>'[3]Розділ 1'!I9+'[1]Р2 за видами судочинства'!$J$27</f>
        <v>2</v>
      </c>
      <c r="K32" s="86">
        <f>'[3]Розділ 1'!J9+'[1]Р2 за видами судочинства'!$K$27</f>
        <v>16</v>
      </c>
      <c r="L32" s="86">
        <f>'[3]Розділ 1'!K9+'[1]Р2 за видами судочинства'!$L$27</f>
        <v>11</v>
      </c>
    </row>
    <row r="33" spans="1:12" ht="36.75" customHeight="1">
      <c r="A33" s="160" t="s">
        <v>34</v>
      </c>
      <c r="B33" s="145">
        <v>29</v>
      </c>
      <c r="C33" s="123">
        <f>'[3]Розділ 1'!C10+'[1]Р2 за видами судочинства'!C28</f>
        <v>23</v>
      </c>
      <c r="D33" s="123">
        <f>'[3]Розділ 1'!D10+'[1]Р2 за видами судочинства'!D28</f>
        <v>2</v>
      </c>
      <c r="E33" s="123">
        <f>'[3]Розділ 1'!E10+'[1]Р2 за видами судочинства'!E28</f>
        <v>21</v>
      </c>
      <c r="F33" s="123">
        <f>'[3]Розділ 1'!F10+'[1]Р2 за видами судочинства'!G28</f>
        <v>20</v>
      </c>
      <c r="G33" s="123">
        <f>'[3]Розділ 1'!G10+'[1]Р2 за видами судочинства'!H28</f>
        <v>9</v>
      </c>
      <c r="H33" s="162">
        <v>0</v>
      </c>
      <c r="I33" s="123">
        <f>'[3]Розділ 1'!H10+'[1]Р2 за видами судочинства'!$I$28</f>
        <v>7</v>
      </c>
      <c r="J33" s="123">
        <f>'[3]Розділ 1'!I10+'[1]Р2 за видами судочинства'!$J$28</f>
        <v>0</v>
      </c>
      <c r="K33" s="123">
        <f>'[3]Розділ 1'!J10+'[1]Р2 за видами судочинства'!$K$28</f>
        <v>4</v>
      </c>
      <c r="L33" s="123">
        <f>'[3]Розділ 1'!K10+'[1]Р2 за видами судочинства'!$L$28</f>
        <v>2</v>
      </c>
    </row>
    <row r="34" spans="3:12" ht="84.75" customHeight="1">
      <c r="C34" s="164"/>
      <c r="D34" s="164"/>
      <c r="E34" s="164"/>
      <c r="F34" s="164"/>
      <c r="G34" s="164"/>
      <c r="H34" s="165"/>
      <c r="I34" s="164"/>
      <c r="J34" s="164"/>
      <c r="K34" s="164"/>
      <c r="L34" s="164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P12"/>
  <sheetViews>
    <sheetView view="pageBreakPreview" zoomScale="40" zoomScaleNormal="50" zoomScaleSheetLayoutView="40" zoomScalePageLayoutView="0" workbookViewId="0" topLeftCell="A1">
      <selection activeCell="P8" sqref="P8"/>
    </sheetView>
  </sheetViews>
  <sheetFormatPr defaultColWidth="9.140625" defaultRowHeight="12.75"/>
  <cols>
    <col min="1" max="1" width="68.28125" style="14" customWidth="1"/>
    <col min="2" max="2" width="13.00390625" style="14" customWidth="1"/>
    <col min="3" max="3" width="26.7109375" style="14" customWidth="1"/>
    <col min="4" max="4" width="27.140625" style="14" customWidth="1"/>
    <col min="5" max="5" width="25.140625" style="14" customWidth="1"/>
    <col min="6" max="6" width="30.00390625" style="14" customWidth="1"/>
    <col min="7" max="7" width="20.28125" style="14" customWidth="1"/>
    <col min="8" max="8" width="24.28125" style="14" customWidth="1"/>
    <col min="9" max="9" width="33.421875" style="14" customWidth="1"/>
    <col min="10" max="10" width="32.57421875" style="14" customWidth="1"/>
    <col min="11" max="12" width="29.421875" style="14" customWidth="1"/>
    <col min="13" max="13" width="26.57421875" style="14" customWidth="1"/>
    <col min="14" max="14" width="35.421875" style="14" customWidth="1"/>
    <col min="15" max="15" width="29.140625" style="14" customWidth="1"/>
    <col min="16" max="16" width="30.00390625" style="14" customWidth="1"/>
    <col min="17" max="17" width="13.57421875" style="14" bestFit="1" customWidth="1"/>
    <col min="18" max="16384" width="9.140625" style="14" customWidth="1"/>
  </cols>
  <sheetData>
    <row r="1" spans="1:16" ht="59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354" t="s">
        <v>116</v>
      </c>
      <c r="O1" s="354"/>
      <c r="P1" s="354"/>
    </row>
    <row r="2" spans="1:16" ht="69" customHeight="1">
      <c r="A2" s="355" t="s">
        <v>100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33.75" customHeight="1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</row>
    <row r="4" spans="1:16" s="33" customFormat="1" ht="258" customHeight="1">
      <c r="A4" s="167" t="s">
        <v>0</v>
      </c>
      <c r="B4" s="168" t="s">
        <v>45</v>
      </c>
      <c r="C4" s="81" t="s">
        <v>71</v>
      </c>
      <c r="D4" s="169" t="s">
        <v>5</v>
      </c>
      <c r="E4" s="169" t="s">
        <v>6</v>
      </c>
      <c r="F4" s="145" t="s">
        <v>49</v>
      </c>
      <c r="G4" s="170" t="s">
        <v>25</v>
      </c>
      <c r="H4" s="170" t="s">
        <v>94</v>
      </c>
      <c r="I4" s="170" t="s">
        <v>117</v>
      </c>
      <c r="J4" s="170" t="s">
        <v>152</v>
      </c>
      <c r="K4" s="171" t="s">
        <v>118</v>
      </c>
      <c r="L4" s="171" t="s">
        <v>119</v>
      </c>
      <c r="M4" s="172" t="s">
        <v>80</v>
      </c>
      <c r="N4" s="173" t="s">
        <v>7</v>
      </c>
      <c r="O4" s="173" t="s">
        <v>12</v>
      </c>
      <c r="P4" s="81" t="s">
        <v>47</v>
      </c>
    </row>
    <row r="5" spans="1:16" s="19" customFormat="1" ht="27.75">
      <c r="A5" s="174" t="s">
        <v>3</v>
      </c>
      <c r="B5" s="174" t="s">
        <v>4</v>
      </c>
      <c r="C5" s="175">
        <v>1</v>
      </c>
      <c r="D5" s="175">
        <v>2</v>
      </c>
      <c r="E5" s="175">
        <v>3</v>
      </c>
      <c r="F5" s="175">
        <v>4</v>
      </c>
      <c r="G5" s="175">
        <v>5</v>
      </c>
      <c r="H5" s="175">
        <v>6</v>
      </c>
      <c r="I5" s="175">
        <v>7</v>
      </c>
      <c r="J5" s="175">
        <v>8</v>
      </c>
      <c r="K5" s="175">
        <v>9</v>
      </c>
      <c r="L5" s="175">
        <v>10</v>
      </c>
      <c r="M5" s="175">
        <v>11</v>
      </c>
      <c r="N5" s="175">
        <v>12</v>
      </c>
      <c r="O5" s="175">
        <v>13</v>
      </c>
      <c r="P5" s="175">
        <v>14</v>
      </c>
    </row>
    <row r="6" spans="1:16" ht="192" customHeight="1">
      <c r="A6" s="176" t="s">
        <v>124</v>
      </c>
      <c r="B6" s="174">
        <v>1</v>
      </c>
      <c r="C6" s="177">
        <f aca="true" t="shared" si="0" ref="C6:P6">SUM(C7+C9+C10+C11)</f>
        <v>825</v>
      </c>
      <c r="D6" s="177">
        <f t="shared" si="0"/>
        <v>251</v>
      </c>
      <c r="E6" s="177">
        <f t="shared" si="0"/>
        <v>574</v>
      </c>
      <c r="F6" s="177">
        <f t="shared" si="0"/>
        <v>676</v>
      </c>
      <c r="G6" s="177">
        <f t="shared" si="0"/>
        <v>86</v>
      </c>
      <c r="H6" s="177">
        <f t="shared" si="0"/>
        <v>26</v>
      </c>
      <c r="I6" s="177">
        <f t="shared" si="0"/>
        <v>15</v>
      </c>
      <c r="J6" s="177">
        <f t="shared" si="0"/>
        <v>395</v>
      </c>
      <c r="K6" s="177">
        <f t="shared" si="0"/>
        <v>39</v>
      </c>
      <c r="L6" s="177">
        <f t="shared" si="0"/>
        <v>104</v>
      </c>
      <c r="M6" s="177">
        <f t="shared" si="0"/>
        <v>25</v>
      </c>
      <c r="N6" s="177">
        <f t="shared" si="0"/>
        <v>18</v>
      </c>
      <c r="O6" s="177">
        <f t="shared" si="0"/>
        <v>51</v>
      </c>
      <c r="P6" s="177">
        <f t="shared" si="0"/>
        <v>121</v>
      </c>
    </row>
    <row r="7" spans="1:16" ht="156" customHeight="1">
      <c r="A7" s="178" t="s">
        <v>95</v>
      </c>
      <c r="B7" s="174">
        <v>2</v>
      </c>
      <c r="C7" s="177">
        <f>'[2]Р3 (А)'!$C$8+'[1]! Р 3 Апеляц'!$C$9</f>
        <v>509</v>
      </c>
      <c r="D7" s="179">
        <f>'[2]Р3 (А)'!$D$8+'[1]Р2 за видами судочинства'!$D$9</f>
        <v>182</v>
      </c>
      <c r="E7" s="177">
        <f>'[2]Р3 (А)'!$E$8+'[1]! Р 3 Апеляц'!$E$9</f>
        <v>327</v>
      </c>
      <c r="F7" s="177">
        <f>'[2]Р3 (А)'!$F$8+'[1]! Р 3 Апеляц'!$F$9</f>
        <v>405</v>
      </c>
      <c r="G7" s="179">
        <f>'[2]Р3 (А)'!$G$8+'[1]! Р 3 Апеляц'!$G$9</f>
        <v>62</v>
      </c>
      <c r="H7" s="179">
        <f>'[2]Р3 (А)'!$H$8+'[1]! Р 3 Апеляц'!$H$9</f>
        <v>11</v>
      </c>
      <c r="I7" s="179">
        <f>'[2]Р3 (А)'!$I$8+'[1]! Р 3 Апеляц'!$I$9</f>
        <v>4</v>
      </c>
      <c r="J7" s="179">
        <f>'[2]Р3 (А)'!$J$8+'[1]! Р 3 Апеляц'!$J$9</f>
        <v>230</v>
      </c>
      <c r="K7" s="179">
        <f>'[2]Р3 (А)'!$K$8+'[1]! Р 3 Апеляц'!$K$9</f>
        <v>35</v>
      </c>
      <c r="L7" s="179">
        <f>'[2]Р3 (А)'!$L$8+'[1]! Р 3 Апеляц'!$L$9</f>
        <v>52</v>
      </c>
      <c r="M7" s="179">
        <f>'[2]Р3 (А)'!$M$8+'[1]! Р 3 Апеляц'!$M$9</f>
        <v>14</v>
      </c>
      <c r="N7" s="179">
        <f>'[2]Р3 (А)'!$N$8+'[1]! Р 3 Апеляц'!$N$9</f>
        <v>13</v>
      </c>
      <c r="O7" s="179">
        <f>'[2]Р3 (А)'!$O$8+'[1]! Р 3 Апеляц'!$O$9</f>
        <v>23</v>
      </c>
      <c r="P7" s="179">
        <f>'[2]Р3 (А)'!$P$8+'[1]! Р 3 Апеляц'!$P$9</f>
        <v>78</v>
      </c>
    </row>
    <row r="8" spans="1:16" ht="100.5" customHeight="1">
      <c r="A8" s="180" t="s">
        <v>35</v>
      </c>
      <c r="B8" s="174">
        <v>3</v>
      </c>
      <c r="C8" s="181">
        <f>'[1]! Р 3 Апеляц'!$C$36</f>
        <v>6</v>
      </c>
      <c r="D8" s="181">
        <f>'[1]! Р 3 Апеляц'!$D$36</f>
        <v>5</v>
      </c>
      <c r="E8" s="181">
        <f>'[1]! Р 3 Апеляц'!$E$36</f>
        <v>1</v>
      </c>
      <c r="F8" s="181">
        <f>'[1]! Р 3 Апеляц'!$F$36</f>
        <v>6</v>
      </c>
      <c r="G8" s="181">
        <f>'[1]! Р 3 Апеляц'!$G$36</f>
        <v>0</v>
      </c>
      <c r="H8" s="181">
        <f>'[1]! Р 3 Апеляц'!$H$36</f>
        <v>0</v>
      </c>
      <c r="I8" s="181">
        <f>'[1]! Р 3 Апеляц'!$I$36</f>
        <v>0</v>
      </c>
      <c r="J8" s="181">
        <f>'[1]! Р 3 Апеляц'!$J$36</f>
        <v>5</v>
      </c>
      <c r="K8" s="181">
        <f>'[1]! Р 3 Апеляц'!$K$36</f>
        <v>1</v>
      </c>
      <c r="L8" s="181">
        <f>'[1]! Р 3 Апеляц'!$L$36</f>
        <v>0</v>
      </c>
      <c r="M8" s="181">
        <f>'[1]! Р 3 Апеляц'!$M$36</f>
        <v>0</v>
      </c>
      <c r="N8" s="181">
        <f>'[1]! Р 3 Апеляц'!$N$36</f>
        <v>0</v>
      </c>
      <c r="O8" s="181">
        <f>'[1]! Р 3 Апеляц'!$O$36</f>
        <v>0</v>
      </c>
      <c r="P8" s="181">
        <f>'[1]! Р 3 Апеляц'!$P$36</f>
        <v>0</v>
      </c>
    </row>
    <row r="9" spans="1:16" ht="132" customHeight="1">
      <c r="A9" s="178" t="s">
        <v>96</v>
      </c>
      <c r="B9" s="174">
        <v>4</v>
      </c>
      <c r="C9" s="179">
        <f>'[4]Розділ 2,3'!B8</f>
        <v>1</v>
      </c>
      <c r="D9" s="179">
        <f>'[4]Розділ 2,3'!C8</f>
        <v>0</v>
      </c>
      <c r="E9" s="179">
        <f>'[4]Розділ 2,3'!D8</f>
        <v>1</v>
      </c>
      <c r="F9" s="179">
        <f>'[4]Розділ 2,3'!E8</f>
        <v>1</v>
      </c>
      <c r="G9" s="179">
        <f>'[4]Розділ 2,3'!F8</f>
        <v>0</v>
      </c>
      <c r="H9" s="179">
        <f>'[4]Розділ 2,3'!G8</f>
        <v>0</v>
      </c>
      <c r="I9" s="179">
        <f>'[4]Розділ 2,3'!H8</f>
        <v>0</v>
      </c>
      <c r="J9" s="179">
        <f>'[4]Розділ 2,3'!I8</f>
        <v>1</v>
      </c>
      <c r="K9" s="179">
        <f>'[4]Розділ 2,3'!J8</f>
        <v>0</v>
      </c>
      <c r="L9" s="179">
        <f>'[4]Розділ 2,3'!K8</f>
        <v>0</v>
      </c>
      <c r="M9" s="179">
        <v>0</v>
      </c>
      <c r="N9" s="179">
        <v>0</v>
      </c>
      <c r="O9" s="179">
        <f>'[4]Розділ 2,3'!$N$8</f>
        <v>0</v>
      </c>
      <c r="P9" s="179">
        <f>'[4]Розділ 2,3'!$O$8</f>
        <v>0</v>
      </c>
    </row>
    <row r="10" spans="1:16" ht="102" customHeight="1">
      <c r="A10" s="182" t="s">
        <v>38</v>
      </c>
      <c r="B10" s="174">
        <v>5</v>
      </c>
      <c r="C10" s="179">
        <f>'[5]Розділ 2А'!C5</f>
        <v>159</v>
      </c>
      <c r="D10" s="179">
        <f>'[5]Розділ 2А'!D5</f>
        <v>27</v>
      </c>
      <c r="E10" s="179">
        <f>'[5]Розділ 2А'!E5</f>
        <v>132</v>
      </c>
      <c r="F10" s="179">
        <f>'[5]Розділ 2А'!F5</f>
        <v>146</v>
      </c>
      <c r="G10" s="179">
        <f>'[5]Розділ 2А'!G5</f>
        <v>13</v>
      </c>
      <c r="H10" s="179">
        <f>'[5]Розділ 2А'!H5</f>
        <v>12</v>
      </c>
      <c r="I10" s="179">
        <f>'[5]Розділ 2А'!I5</f>
        <v>4</v>
      </c>
      <c r="J10" s="179">
        <f>'[5]Розділ 2А'!J5</f>
        <v>98</v>
      </c>
      <c r="K10" s="179">
        <f>'[5]Розділ 2А'!K5</f>
        <v>0</v>
      </c>
      <c r="L10" s="179">
        <f>'[5]Розділ 2А'!L5</f>
        <v>19</v>
      </c>
      <c r="M10" s="179">
        <f>'[5]Розділ 2А'!M5</f>
        <v>1</v>
      </c>
      <c r="N10" s="179">
        <f>'[5]Розділ 2А'!N5</f>
        <v>2</v>
      </c>
      <c r="O10" s="179">
        <f>'[5]Розділ 2А'!O5</f>
        <v>16</v>
      </c>
      <c r="P10" s="179">
        <f>'[5]Розділ 2А'!P5</f>
        <v>13</v>
      </c>
    </row>
    <row r="11" spans="1:16" ht="105" customHeight="1">
      <c r="A11" s="178" t="s">
        <v>36</v>
      </c>
      <c r="B11" s="174">
        <v>6</v>
      </c>
      <c r="C11" s="179">
        <f>'[3]Розділ 2А'!C5</f>
        <v>156</v>
      </c>
      <c r="D11" s="179">
        <f>'[3]Розділ 2А'!D5</f>
        <v>42</v>
      </c>
      <c r="E11" s="179">
        <f>'[3]Розділ 2А'!E5</f>
        <v>114</v>
      </c>
      <c r="F11" s="179">
        <f>'[3]Розділ 2А'!F5</f>
        <v>124</v>
      </c>
      <c r="G11" s="179">
        <f>'[3]Розділ 2А'!G5</f>
        <v>11</v>
      </c>
      <c r="H11" s="179">
        <f>'[3]Розділ 2А'!H5</f>
        <v>3</v>
      </c>
      <c r="I11" s="179">
        <f>'[3]Розділ 2А'!I5</f>
        <v>7</v>
      </c>
      <c r="J11" s="179">
        <f>'[3]Розділ 2А'!J5</f>
        <v>66</v>
      </c>
      <c r="K11" s="179">
        <f>'[3]Розділ 2А'!K5</f>
        <v>4</v>
      </c>
      <c r="L11" s="179">
        <f>'[3]Розділ 2А'!L5</f>
        <v>33</v>
      </c>
      <c r="M11" s="179">
        <f>'[3]Розділ 2А'!M5</f>
        <v>10</v>
      </c>
      <c r="N11" s="179">
        <f>'[3]Розділ 2А'!N5</f>
        <v>3</v>
      </c>
      <c r="O11" s="179">
        <f>'[3]Розділ 2А'!P5</f>
        <v>12</v>
      </c>
      <c r="P11" s="179">
        <f>'[3]Розділ 2А'!Q5</f>
        <v>30</v>
      </c>
    </row>
    <row r="12" spans="1:16" ht="8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sheetProtection/>
  <mergeCells count="2">
    <mergeCell ref="N1:P1"/>
    <mergeCell ref="A2:P2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S12"/>
  <sheetViews>
    <sheetView view="pageBreakPreview" zoomScale="40" zoomScaleNormal="50" zoomScaleSheetLayoutView="40" zoomScalePageLayoutView="0" workbookViewId="0" topLeftCell="A1">
      <selection activeCell="G7" sqref="G7"/>
    </sheetView>
  </sheetViews>
  <sheetFormatPr defaultColWidth="9.140625" defaultRowHeight="12.75"/>
  <cols>
    <col min="1" max="1" width="52.28125" style="3" customWidth="1"/>
    <col min="2" max="2" width="13.00390625" style="11" customWidth="1"/>
    <col min="3" max="3" width="30.8515625" style="3" customWidth="1"/>
    <col min="4" max="4" width="29.7109375" style="3" customWidth="1"/>
    <col min="5" max="5" width="29.57421875" style="3" customWidth="1"/>
    <col min="6" max="6" width="31.421875" style="3" customWidth="1"/>
    <col min="7" max="7" width="26.00390625" style="3" customWidth="1"/>
    <col min="8" max="8" width="25.421875" style="3" customWidth="1"/>
    <col min="9" max="9" width="22.7109375" style="3" customWidth="1"/>
    <col min="10" max="10" width="25.7109375" style="3" customWidth="1"/>
    <col min="11" max="11" width="24.28125" style="3" customWidth="1"/>
    <col min="12" max="12" width="22.57421875" style="3" customWidth="1"/>
    <col min="13" max="13" width="24.00390625" style="3" customWidth="1"/>
    <col min="14" max="14" width="26.57421875" style="3" customWidth="1"/>
    <col min="15" max="15" width="27.140625" style="3" customWidth="1"/>
    <col min="16" max="16" width="28.00390625" style="3" customWidth="1"/>
    <col min="17" max="17" width="22.57421875" style="3" customWidth="1"/>
    <col min="18" max="18" width="25.421875" style="3" customWidth="1"/>
    <col min="19" max="19" width="24.8515625" style="3" customWidth="1"/>
    <col min="20" max="16384" width="9.140625" style="3" customWidth="1"/>
  </cols>
  <sheetData>
    <row r="1" spans="1:19" ht="56.25" customHeight="1">
      <c r="A1" s="20"/>
      <c r="B1" s="21"/>
      <c r="C1" s="20"/>
      <c r="D1" s="20"/>
      <c r="E1" s="20"/>
      <c r="F1" s="20"/>
      <c r="G1" s="20"/>
      <c r="H1" s="20"/>
      <c r="I1" s="20"/>
      <c r="J1" s="20"/>
      <c r="K1" s="18"/>
      <c r="L1" s="18"/>
      <c r="M1" s="18"/>
      <c r="N1" s="18"/>
      <c r="O1" s="18"/>
      <c r="P1" s="354" t="s">
        <v>120</v>
      </c>
      <c r="Q1" s="354"/>
      <c r="R1" s="354"/>
      <c r="S1" s="354"/>
    </row>
    <row r="2" spans="1:19" ht="93" customHeight="1">
      <c r="A2" s="355" t="s">
        <v>101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18"/>
      <c r="R2" s="18"/>
      <c r="S2" s="18"/>
    </row>
    <row r="3" spans="1:19" ht="12" customHeight="1" hidden="1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</row>
    <row r="4" spans="1:19" s="34" customFormat="1" ht="313.5" customHeight="1">
      <c r="A4" s="167" t="s">
        <v>72</v>
      </c>
      <c r="B4" s="168" t="s">
        <v>45</v>
      </c>
      <c r="C4" s="183" t="s">
        <v>81</v>
      </c>
      <c r="D4" s="184" t="s">
        <v>5</v>
      </c>
      <c r="E4" s="184" t="s">
        <v>6</v>
      </c>
      <c r="F4" s="81" t="s">
        <v>39</v>
      </c>
      <c r="G4" s="183" t="s">
        <v>82</v>
      </c>
      <c r="H4" s="185" t="s">
        <v>2</v>
      </c>
      <c r="I4" s="185" t="s">
        <v>50</v>
      </c>
      <c r="J4" s="185" t="s">
        <v>157</v>
      </c>
      <c r="K4" s="186" t="s">
        <v>153</v>
      </c>
      <c r="L4" s="187" t="s">
        <v>121</v>
      </c>
      <c r="M4" s="186" t="s">
        <v>122</v>
      </c>
      <c r="N4" s="172" t="s">
        <v>40</v>
      </c>
      <c r="O4" s="172" t="s">
        <v>182</v>
      </c>
      <c r="P4" s="172" t="s">
        <v>41</v>
      </c>
      <c r="Q4" s="172" t="s">
        <v>12</v>
      </c>
      <c r="R4" s="188" t="s">
        <v>42</v>
      </c>
      <c r="S4" s="145" t="s">
        <v>43</v>
      </c>
    </row>
    <row r="5" spans="1:19" s="35" customFormat="1" ht="32.25" customHeight="1">
      <c r="A5" s="189" t="s">
        <v>3</v>
      </c>
      <c r="B5" s="189" t="s">
        <v>4</v>
      </c>
      <c r="C5" s="189">
        <v>1</v>
      </c>
      <c r="D5" s="189">
        <v>2</v>
      </c>
      <c r="E5" s="189">
        <v>3</v>
      </c>
      <c r="F5" s="189">
        <v>4</v>
      </c>
      <c r="G5" s="189">
        <v>5</v>
      </c>
      <c r="H5" s="189">
        <v>6</v>
      </c>
      <c r="I5" s="189">
        <v>7</v>
      </c>
      <c r="J5" s="189">
        <v>8</v>
      </c>
      <c r="K5" s="189">
        <v>9</v>
      </c>
      <c r="L5" s="189">
        <v>10</v>
      </c>
      <c r="M5" s="189">
        <v>11</v>
      </c>
      <c r="N5" s="189">
        <v>12</v>
      </c>
      <c r="O5" s="189">
        <v>13</v>
      </c>
      <c r="P5" s="189">
        <v>14</v>
      </c>
      <c r="Q5" s="189">
        <v>15</v>
      </c>
      <c r="R5" s="189">
        <v>16</v>
      </c>
      <c r="S5" s="189">
        <v>17</v>
      </c>
    </row>
    <row r="6" spans="1:19" ht="150.75" customHeight="1">
      <c r="A6" s="176" t="s">
        <v>123</v>
      </c>
      <c r="B6" s="189">
        <v>1</v>
      </c>
      <c r="C6" s="190">
        <f>SUM(C7:C10)</f>
        <v>125535</v>
      </c>
      <c r="D6" s="190">
        <f>SUM(D7:D10)</f>
        <v>33733</v>
      </c>
      <c r="E6" s="190">
        <f aca="true" t="shared" si="0" ref="E6:S6">SUM(E7:E10)</f>
        <v>91802</v>
      </c>
      <c r="F6" s="190">
        <f t="shared" si="0"/>
        <v>219</v>
      </c>
      <c r="G6" s="190">
        <f t="shared" si="0"/>
        <v>97422</v>
      </c>
      <c r="H6" s="190">
        <f t="shared" si="0"/>
        <v>40094</v>
      </c>
      <c r="I6" s="190">
        <f t="shared" si="0"/>
        <v>23796</v>
      </c>
      <c r="J6" s="190">
        <f t="shared" si="0"/>
        <v>1727</v>
      </c>
      <c r="K6" s="190">
        <f t="shared" si="0"/>
        <v>19439</v>
      </c>
      <c r="L6" s="190">
        <f t="shared" si="0"/>
        <v>1313</v>
      </c>
      <c r="M6" s="190">
        <f>SUM(M7:M10)</f>
        <v>11043</v>
      </c>
      <c r="N6" s="190">
        <f t="shared" si="0"/>
        <v>573</v>
      </c>
      <c r="O6" s="190">
        <f t="shared" si="0"/>
        <v>5445</v>
      </c>
      <c r="P6" s="190">
        <f t="shared" si="0"/>
        <v>1154</v>
      </c>
      <c r="Q6" s="190">
        <f t="shared" si="0"/>
        <v>2212</v>
      </c>
      <c r="R6" s="190">
        <f t="shared" si="0"/>
        <v>1441</v>
      </c>
      <c r="S6" s="190">
        <f t="shared" si="0"/>
        <v>25442</v>
      </c>
    </row>
    <row r="7" spans="1:19" s="37" customFormat="1" ht="116.25" customHeight="1">
      <c r="A7" s="178" t="s">
        <v>97</v>
      </c>
      <c r="B7" s="189">
        <v>2</v>
      </c>
      <c r="C7" s="191">
        <f>'[2]Р4 (К), категорія '!C5+'[1]Р2 за видами судочинства'!$D$10</f>
        <v>66570</v>
      </c>
      <c r="D7" s="191">
        <f>'[1] Р. 4 Кас за категоріями'!$D$6+'[2]Р4 (К), категорія '!$D$5</f>
        <v>17859</v>
      </c>
      <c r="E7" s="191">
        <f>'[2]Р4 (К), категорія '!E5</f>
        <v>48711</v>
      </c>
      <c r="F7" s="191">
        <f>'[2]Р4 (К), категорія '!F5</f>
        <v>32</v>
      </c>
      <c r="G7" s="191">
        <f>'[1] Р. 4 Кас за категоріями'!$G$6+'[2]Р4 (К), категорія '!$G$5</f>
        <v>52564</v>
      </c>
      <c r="H7" s="191">
        <f>'[2]Р4 (К), категорія '!H5</f>
        <v>24781</v>
      </c>
      <c r="I7" s="191">
        <f>'[2]Р4 (К), категорія '!I5</f>
        <v>16896</v>
      </c>
      <c r="J7" s="191">
        <f>'[1] Р. 4 Кас за категоріями'!$H$6+'[2]Р4 (К), категорія '!$J$5</f>
        <v>276</v>
      </c>
      <c r="K7" s="191">
        <f>'[1] Р. 4 Кас за категоріями'!$I$6+'[2]Р4 (К), категорія '!$K$5</f>
        <v>5953</v>
      </c>
      <c r="L7" s="191">
        <f>'[1] Р. 4 Кас за категоріями'!$J$6+'[2]Р4 (К), категорія '!$L$5</f>
        <v>326</v>
      </c>
      <c r="M7" s="191">
        <f>'[1] Р. 4 Кас за категоріями'!$K$6+'[2]Р4 (К), категорія '!$M$5</f>
        <v>4329</v>
      </c>
      <c r="N7" s="191">
        <f>'[1] Р. 4 Кас за категоріями'!$L$6+'[2]Р4 (К), категорія '!$N$5</f>
        <v>337</v>
      </c>
      <c r="O7" s="191">
        <f>'[1] Р. 4 Кас за категоріями'!$M$6+'[2]Р4 (К), категорія '!$O$5</f>
        <v>1613</v>
      </c>
      <c r="P7" s="191">
        <f>'[1] Р. 4 Кас за категоріями'!$N$6+'[2]Р4 (К), категорія '!$P$5</f>
        <v>707</v>
      </c>
      <c r="Q7" s="191">
        <f>'[1] Р. 4 Кас за категоріями'!$O$6+'[2]Р4 (К), категорія '!$Q$5</f>
        <v>976</v>
      </c>
      <c r="R7" s="191">
        <f>'[1] Р. 4 Кас за категоріями'!$P$6+'[2]Р4 (К), категорія '!$R$5</f>
        <v>664</v>
      </c>
      <c r="S7" s="191">
        <f>'[1] Р. 4 Кас за категоріями'!$Q$6+'[2]Р4 (К), категорія '!$S$5</f>
        <v>13215</v>
      </c>
    </row>
    <row r="8" spans="1:19" s="37" customFormat="1" ht="113.25" customHeight="1">
      <c r="A8" s="192" t="s">
        <v>38</v>
      </c>
      <c r="B8" s="189">
        <v>3</v>
      </c>
      <c r="C8" s="191">
        <f>'[5]Розділ 3 К категорії'!C5+'[1]Р2 за видами судочинства'!$D$16</f>
        <v>14273</v>
      </c>
      <c r="D8" s="191">
        <f>'[1] Р. 4 Кас за категоріями'!$D$21+'[5]Розділ 3 К категорії'!$D$5</f>
        <v>1610</v>
      </c>
      <c r="E8" s="191">
        <f>'[5]Розділ 3 К категорії'!E5</f>
        <v>12663</v>
      </c>
      <c r="F8" s="191">
        <f>'[5]Розділ 3 К категорії'!F5</f>
        <v>81</v>
      </c>
      <c r="G8" s="191">
        <f>'[1] Р. 4 Кас за категоріями'!$G$21+'[5]Розділ 3 К категорії'!$G$5</f>
        <v>12384</v>
      </c>
      <c r="H8" s="191">
        <f>'[5]Розділ 3 К категорії'!H5</f>
        <v>3610</v>
      </c>
      <c r="I8" s="191">
        <f>'[5]Розділ 3 К категорії'!I5</f>
        <v>1286</v>
      </c>
      <c r="J8" s="191">
        <f>'[1] Р. 4 Кас за категоріями'!$H$21+'[5]Розділ 3 К категорії'!$J$5</f>
        <v>953</v>
      </c>
      <c r="K8" s="191">
        <f>'[1] Р. 4 Кас за категоріями'!$I$21+'[5]Розділ 3 К категорії'!$K$5</f>
        <v>4735</v>
      </c>
      <c r="L8" s="191">
        <f>'[1] Р. 4 Кас за категоріями'!$J$21+'[5]Розділ 3 К категорії'!$L$5</f>
        <v>99</v>
      </c>
      <c r="M8" s="191">
        <f>'[1] Р. 4 Кас за категоріями'!$K$21+'[5]Розділ 3 К категорії'!$M$5</f>
        <v>1701</v>
      </c>
      <c r="N8" s="191">
        <f>'[1] Р. 4 Кас за категоріями'!$L$21+'[5]Розділ 3 К категорії'!$N$5</f>
        <v>35</v>
      </c>
      <c r="O8" s="191">
        <f>'[1] Р. 4 Кас за категоріями'!$M$21+'[5]Розділ 3 К категорії'!$O$5</f>
        <v>1021</v>
      </c>
      <c r="P8" s="191">
        <f>'[1] Р. 4 Кас за категоріями'!$N$21+'[5]Розділ 3 К категорії'!$P$5</f>
        <v>192</v>
      </c>
      <c r="Q8" s="191">
        <f>'[1] Р. 4 Кас за категоріями'!$O$21+'[5]Розділ 3 К категорії'!$Q$5</f>
        <v>217</v>
      </c>
      <c r="R8" s="191">
        <f>'[1] Р. 4 Кас за категоріями'!$P$21+'[5]Розділ 3 К категорії'!$R$5</f>
        <v>236</v>
      </c>
      <c r="S8" s="191">
        <f>'[1] Р. 4 Кас за категоріями'!$Q$21+'[5]Розділ 3 К категорії'!$S$5</f>
        <v>1888</v>
      </c>
    </row>
    <row r="9" spans="1:19" s="37" customFormat="1" ht="134.25" customHeight="1">
      <c r="A9" s="192" t="s">
        <v>37</v>
      </c>
      <c r="B9" s="189">
        <v>4</v>
      </c>
      <c r="C9" s="191">
        <f>'[4]Розділ 2,3'!B15+'[1]Р2 за видами судочинства'!$D$21</f>
        <v>11627</v>
      </c>
      <c r="D9" s="191">
        <f>'[1] Р. 4 Кас за категоріями'!$D$33+'[4]Розділ 2,3'!$C$15</f>
        <v>3899</v>
      </c>
      <c r="E9" s="191">
        <f>'[4]Розділ 2,3'!D15</f>
        <v>7728</v>
      </c>
      <c r="F9" s="191">
        <f>'[4]Розділ 2,3'!E15</f>
        <v>6</v>
      </c>
      <c r="G9" s="191">
        <f>'[1] Р. 4 Кас за категоріями'!$G$33+'[4]Розділ 2,3'!$F$15</f>
        <v>7896</v>
      </c>
      <c r="H9" s="191">
        <f>'[4]Розділ 2,3'!G15</f>
        <v>2622</v>
      </c>
      <c r="I9" s="191">
        <f>'[4]Розділ 2,3'!H15</f>
        <v>2480</v>
      </c>
      <c r="J9" s="191">
        <f>'[4]Розділ 2,3'!I15+'[1] Р. 4 Кас за категоріями'!$H$33</f>
        <v>119</v>
      </c>
      <c r="K9" s="191">
        <f>'[1] Р. 4 Кас за категоріями'!$I$33+'[4]Розділ 2,3'!$C$23</f>
        <v>1615</v>
      </c>
      <c r="L9" s="191">
        <f>'[1] Р. 4 Кас за категоріями'!$J$33+'[4]Розділ 2,3'!$D$23</f>
        <v>222</v>
      </c>
      <c r="M9" s="191">
        <f>'[1] Р. 4 Кас за категоріями'!$K$33+'[4]Розділ 2,3'!$E$23</f>
        <v>831</v>
      </c>
      <c r="N9" s="191">
        <f>'[1] Р. 4 Кас за категоріями'!$L$33+'[4]Розділ 2,3'!$F$23</f>
        <v>22</v>
      </c>
      <c r="O9" s="191">
        <f>'[1] Р. 4 Кас за категоріями'!$M$33+'[4]Розділ 2,3'!$G$23</f>
        <v>809</v>
      </c>
      <c r="P9" s="191">
        <f>'[1] Р. 4 Кас за категоріями'!$N$33</f>
        <v>0</v>
      </c>
      <c r="Q9" s="191">
        <f>'[1] Р. 4 Кас за категоріями'!$P$32</f>
        <v>0</v>
      </c>
      <c r="R9" s="191">
        <f>'[1] Р. 4 Кас за категоріями'!$P$33</f>
        <v>0</v>
      </c>
      <c r="S9" s="191">
        <f>'[1] Р. 4 Кас за категоріями'!$Q$33+'[4]Розділ 2,3'!$K$15</f>
        <v>2296</v>
      </c>
    </row>
    <row r="10" spans="1:19" s="37" customFormat="1" ht="114" customHeight="1">
      <c r="A10" s="178" t="s">
        <v>36</v>
      </c>
      <c r="B10" s="189">
        <v>5</v>
      </c>
      <c r="C10" s="191">
        <f>'[3]Розділ 3 К категорії  загал '!C5+'[1]Р2 за видами судочинства'!$D$26</f>
        <v>33065</v>
      </c>
      <c r="D10" s="191">
        <f>'[1] Р. 4 Кас за категоріями'!$D$34+'[3]Розділ 3 К категорії  загал '!$D$5</f>
        <v>10365</v>
      </c>
      <c r="E10" s="191">
        <f>'[3]Розділ 3 К категорії  загал '!E5</f>
        <v>22700</v>
      </c>
      <c r="F10" s="191">
        <f>'[3]Розділ 3 К категорії  загал '!F5</f>
        <v>100</v>
      </c>
      <c r="G10" s="191">
        <f>'[1] Р. 4 Кас за категоріями'!$G$34+'[3]Розділ 3 К категорії  загал '!$G$5</f>
        <v>24578</v>
      </c>
      <c r="H10" s="191">
        <f>'[3]Розділ 3 К категорії  загал '!H5</f>
        <v>9081</v>
      </c>
      <c r="I10" s="191">
        <f>'[3]Розділ 3 К категорії  загал '!I5</f>
        <v>3134</v>
      </c>
      <c r="J10" s="191">
        <f>'[3]Розділ 3 К категорії  загал '!J5+'[1] Р. 4 Кас за категоріями'!$H$33</f>
        <v>379</v>
      </c>
      <c r="K10" s="191">
        <f>'[1] Р. 4 Кас за категоріями'!$I$34+'[3]Розділ 3 К категорії  загал '!$K$5</f>
        <v>7136</v>
      </c>
      <c r="L10" s="191">
        <f>'[1] Р. 4 Кас за категоріями'!$J$34+'[3]Розділ 3 К категорії  загал '!$L$5</f>
        <v>666</v>
      </c>
      <c r="M10" s="191">
        <f>'[1] Р. 4 Кас за категоріями'!$K$34+'[3]Розділ 3 К категорії  загал '!$M$5</f>
        <v>4182</v>
      </c>
      <c r="N10" s="191">
        <f>'[1] Р. 4 Кас за категоріями'!$L$34+'[3]Розділ 3 К категорії  загал '!$N$5</f>
        <v>179</v>
      </c>
      <c r="O10" s="191">
        <f>'[1] Р. 4 Кас за категоріями'!$M$34+'[3]Розділ 3 К категорії  загал '!$O$5</f>
        <v>2002</v>
      </c>
      <c r="P10" s="191">
        <f>'[1] Р. 4 Кас за категоріями'!$N$34+'[3]Розділ 3 К категорії  загал '!$P$5</f>
        <v>255</v>
      </c>
      <c r="Q10" s="191">
        <f>'[1] Р. 4 Кас за категоріями'!$O$34+'[3]Розділ 3 К категорії  загал '!$Q$5</f>
        <v>1019</v>
      </c>
      <c r="R10" s="191">
        <f>'[1] Р. 4 Кас за категоріями'!$P$34+'[3]Розділ 3 К категорії  загал '!$R$5</f>
        <v>541</v>
      </c>
      <c r="S10" s="191">
        <f>'[1] Р. 4 Кас за категоріями'!$Q$34+'[3]Розділ 3 К категорії  загал '!$S$5</f>
        <v>8043</v>
      </c>
    </row>
    <row r="11" spans="3:19" ht="97.5" customHeigh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4" ht="26.25">
      <c r="A12" s="23"/>
      <c r="B12" s="22"/>
      <c r="C12" s="23"/>
      <c r="D12" s="23"/>
    </row>
  </sheetData>
  <sheetProtection/>
  <mergeCells count="2">
    <mergeCell ref="A2:P2"/>
    <mergeCell ref="P1:S1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4"/>
  <sheetViews>
    <sheetView view="pageBreakPreview" zoomScale="40" zoomScaleNormal="75" zoomScaleSheetLayoutView="40" zoomScalePageLayoutView="0" workbookViewId="0" topLeftCell="B1">
      <pane ySplit="4" topLeftCell="A5" activePane="bottomLeft" state="frozen"/>
      <selection pane="topLeft" activeCell="P8" sqref="P8"/>
      <selection pane="bottomLeft" activeCell="P8" sqref="P8"/>
    </sheetView>
  </sheetViews>
  <sheetFormatPr defaultColWidth="10.421875" defaultRowHeight="12.75"/>
  <cols>
    <col min="1" max="1" width="4.140625" style="38" customWidth="1"/>
    <col min="2" max="2" width="77.00390625" style="38" customWidth="1"/>
    <col min="3" max="3" width="25.140625" style="38" customWidth="1"/>
    <col min="4" max="4" width="11.28125" style="56" customWidth="1"/>
    <col min="5" max="5" width="30.8515625" style="38" customWidth="1"/>
    <col min="6" max="6" width="28.28125" style="38" customWidth="1"/>
    <col min="7" max="7" width="29.140625" style="38" customWidth="1"/>
    <col min="8" max="8" width="25.140625" style="38" customWidth="1"/>
    <col min="9" max="9" width="27.00390625" style="38" customWidth="1"/>
    <col min="10" max="10" width="26.57421875" style="38" customWidth="1"/>
    <col min="11" max="11" width="24.28125" style="38" customWidth="1"/>
    <col min="12" max="12" width="22.8515625" style="38" customWidth="1"/>
    <col min="13" max="13" width="29.00390625" style="38" customWidth="1"/>
    <col min="14" max="14" width="21.28125" style="38" customWidth="1"/>
    <col min="15" max="15" width="25.28125" style="38" customWidth="1"/>
    <col min="16" max="16" width="21.28125" style="38" customWidth="1"/>
    <col min="17" max="17" width="24.00390625" style="38" customWidth="1"/>
    <col min="18" max="18" width="23.140625" style="38" customWidth="1"/>
    <col min="19" max="19" width="20.421875" style="38" customWidth="1"/>
    <col min="20" max="20" width="21.140625" style="38" customWidth="1"/>
    <col min="21" max="21" width="27.421875" style="38" customWidth="1"/>
    <col min="22" max="16384" width="10.421875" style="4" customWidth="1"/>
  </cols>
  <sheetData>
    <row r="1" spans="1:21" ht="53.25" customHeight="1">
      <c r="A1" s="193"/>
      <c r="B1" s="193"/>
      <c r="C1" s="193"/>
      <c r="D1" s="194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362" t="s">
        <v>211</v>
      </c>
      <c r="S1" s="362"/>
      <c r="T1" s="362"/>
      <c r="U1" s="362"/>
    </row>
    <row r="2" spans="1:21" s="28" customFormat="1" ht="114" customHeight="1">
      <c r="A2" s="363" t="s">
        <v>212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95"/>
      <c r="S2" s="196"/>
      <c r="T2" s="196"/>
      <c r="U2" s="196"/>
    </row>
    <row r="3" spans="1:35" s="36" customFormat="1" ht="305.25" customHeight="1">
      <c r="A3" s="197">
        <v>0</v>
      </c>
      <c r="B3" s="364" t="s">
        <v>44</v>
      </c>
      <c r="C3" s="365"/>
      <c r="D3" s="198" t="s">
        <v>45</v>
      </c>
      <c r="E3" s="199" t="s">
        <v>213</v>
      </c>
      <c r="F3" s="200" t="s">
        <v>5</v>
      </c>
      <c r="G3" s="200" t="s">
        <v>6</v>
      </c>
      <c r="H3" s="201" t="s">
        <v>39</v>
      </c>
      <c r="I3" s="199" t="s">
        <v>214</v>
      </c>
      <c r="J3" s="202" t="s">
        <v>2</v>
      </c>
      <c r="K3" s="202" t="s">
        <v>50</v>
      </c>
      <c r="L3" s="202" t="s">
        <v>157</v>
      </c>
      <c r="M3" s="203" t="s">
        <v>154</v>
      </c>
      <c r="N3" s="203" t="s">
        <v>118</v>
      </c>
      <c r="O3" s="203" t="s">
        <v>215</v>
      </c>
      <c r="P3" s="204" t="s">
        <v>40</v>
      </c>
      <c r="Q3" s="205" t="s">
        <v>216</v>
      </c>
      <c r="R3" s="205" t="s">
        <v>41</v>
      </c>
      <c r="S3" s="204" t="s">
        <v>12</v>
      </c>
      <c r="T3" s="206" t="s">
        <v>42</v>
      </c>
      <c r="U3" s="207" t="s">
        <v>43</v>
      </c>
      <c r="Z3" s="359"/>
      <c r="AA3" s="359"/>
      <c r="AB3" s="359"/>
      <c r="AC3" s="359"/>
      <c r="AD3" s="359"/>
      <c r="AE3" s="359"/>
      <c r="AF3" s="359"/>
      <c r="AG3" s="359"/>
      <c r="AH3" s="359"/>
      <c r="AI3" s="359"/>
    </row>
    <row r="4" spans="1:21" s="10" customFormat="1" ht="34.5" customHeight="1">
      <c r="A4" s="208">
        <v>0</v>
      </c>
      <c r="B4" s="366" t="s">
        <v>3</v>
      </c>
      <c r="C4" s="367"/>
      <c r="D4" s="209" t="s">
        <v>4</v>
      </c>
      <c r="E4" s="209">
        <v>1</v>
      </c>
      <c r="F4" s="209">
        <v>2</v>
      </c>
      <c r="G4" s="209">
        <v>3</v>
      </c>
      <c r="H4" s="209">
        <v>4</v>
      </c>
      <c r="I4" s="209">
        <v>5</v>
      </c>
      <c r="J4" s="209">
        <v>6</v>
      </c>
      <c r="K4" s="209">
        <v>7</v>
      </c>
      <c r="L4" s="209">
        <v>8</v>
      </c>
      <c r="M4" s="209">
        <v>9</v>
      </c>
      <c r="N4" s="209">
        <v>10</v>
      </c>
      <c r="O4" s="209">
        <v>11</v>
      </c>
      <c r="P4" s="209">
        <v>12</v>
      </c>
      <c r="Q4" s="209">
        <v>13</v>
      </c>
      <c r="R4" s="209">
        <v>14</v>
      </c>
      <c r="S4" s="209">
        <v>15</v>
      </c>
      <c r="T4" s="209">
        <v>16</v>
      </c>
      <c r="U4" s="209">
        <v>17</v>
      </c>
    </row>
    <row r="5" spans="1:21" ht="72.75" customHeight="1">
      <c r="A5" s="166">
        <v>0</v>
      </c>
      <c r="B5" s="368" t="s">
        <v>217</v>
      </c>
      <c r="C5" s="369"/>
      <c r="D5" s="210">
        <v>1</v>
      </c>
      <c r="E5" s="211">
        <f>'[6]1-ВС Р 5 Кас '!E5</f>
        <v>125535</v>
      </c>
      <c r="F5" s="211">
        <f>'[6]1-ВС Р 5 Кас '!F5</f>
        <v>33733</v>
      </c>
      <c r="G5" s="211">
        <f>'[6]1-ВС Р 5 Кас '!G5</f>
        <v>91802</v>
      </c>
      <c r="H5" s="211">
        <f>'[6]1-ВС Р 5 Кас '!H5</f>
        <v>219</v>
      </c>
      <c r="I5" s="211">
        <f>'[6]1-ВС Р 5 Кас '!I5</f>
        <v>97422</v>
      </c>
      <c r="J5" s="211">
        <f>'[6]1-ВС Р 5 Кас '!J5</f>
        <v>40094</v>
      </c>
      <c r="K5" s="211">
        <f>'[6]1-ВС Р 5 Кас '!K5</f>
        <v>23796</v>
      </c>
      <c r="L5" s="211">
        <f>'[6]1-ВС Р 5 Кас '!L5</f>
        <v>1727</v>
      </c>
      <c r="M5" s="211">
        <f>'[6]1-ВС Р 5 Кас '!M5</f>
        <v>19439</v>
      </c>
      <c r="N5" s="211">
        <f>'[6]1-ВС Р 5 Кас '!N5</f>
        <v>1313</v>
      </c>
      <c r="O5" s="211">
        <f>'[6]1-ВС Р 5 Кас '!O5</f>
        <v>11043</v>
      </c>
      <c r="P5" s="211">
        <f>'[6]1-ВС Р 5 Кас '!P5</f>
        <v>573</v>
      </c>
      <c r="Q5" s="211">
        <f>'[6]1-ВС Р 5 Кас '!Q5</f>
        <v>5445</v>
      </c>
      <c r="R5" s="211">
        <f>'[6]1-ВС Р 5 Кас '!R5</f>
        <v>1154</v>
      </c>
      <c r="S5" s="211">
        <f>'[6]1-ВС Р 5 Кас '!S5</f>
        <v>2212</v>
      </c>
      <c r="T5" s="211">
        <f>'[6]1-ВС Р 5 Кас '!T5</f>
        <v>1441</v>
      </c>
      <c r="U5" s="211">
        <f>'[6]1-ВС Р 5 Кас '!U5</f>
        <v>25442</v>
      </c>
    </row>
    <row r="6" spans="1:21" s="39" customFormat="1" ht="77.25" customHeight="1">
      <c r="A6" s="166">
        <v>0</v>
      </c>
      <c r="B6" s="368" t="s">
        <v>218</v>
      </c>
      <c r="C6" s="370"/>
      <c r="D6" s="210">
        <v>2</v>
      </c>
      <c r="E6" s="211">
        <f>'[6]1-ВС Р 5 Кас '!E6</f>
        <v>66570</v>
      </c>
      <c r="F6" s="211">
        <f>'[6]1-ВС Р 5 Кас '!F6</f>
        <v>17859</v>
      </c>
      <c r="G6" s="211">
        <f>'[6]1-ВС Р 5 Кас '!G6</f>
        <v>48711</v>
      </c>
      <c r="H6" s="211">
        <f>'[6]1-ВС Р 5 Кас '!H6</f>
        <v>32</v>
      </c>
      <c r="I6" s="211">
        <f>'[6]1-ВС Р 5 Кас '!I6</f>
        <v>52564</v>
      </c>
      <c r="J6" s="211">
        <f>'[6]1-ВС Р 5 Кас '!J6</f>
        <v>24781</v>
      </c>
      <c r="K6" s="211">
        <f>'[6]1-ВС Р 5 Кас '!K6</f>
        <v>16896</v>
      </c>
      <c r="L6" s="211">
        <f>'[6]1-ВС Р 5 Кас '!L6</f>
        <v>276</v>
      </c>
      <c r="M6" s="211">
        <f>'[6]1-ВС Р 5 Кас '!M6</f>
        <v>5953</v>
      </c>
      <c r="N6" s="211">
        <f>'[6]1-ВС Р 5 Кас '!N6</f>
        <v>326</v>
      </c>
      <c r="O6" s="211">
        <f>'[6]1-ВС Р 5 Кас '!O6</f>
        <v>4329</v>
      </c>
      <c r="P6" s="211">
        <f>'[6]1-ВС Р 5 Кас '!P6</f>
        <v>337</v>
      </c>
      <c r="Q6" s="211">
        <f>'[6]1-ВС Р 5 Кас '!Q6</f>
        <v>1613</v>
      </c>
      <c r="R6" s="211">
        <f>'[6]1-ВС Р 5 Кас '!R6</f>
        <v>707</v>
      </c>
      <c r="S6" s="211">
        <f>'[6]1-ВС Р 5 Кас '!S6</f>
        <v>976</v>
      </c>
      <c r="T6" s="211">
        <f>'[6]1-ВС Р 5 Кас '!T6</f>
        <v>664</v>
      </c>
      <c r="U6" s="211">
        <f>'[6]1-ВС Р 5 Кас '!U6</f>
        <v>13215</v>
      </c>
    </row>
    <row r="7" spans="1:21" ht="50.25" customHeight="1">
      <c r="A7" s="166">
        <v>0</v>
      </c>
      <c r="B7" s="360" t="s">
        <v>219</v>
      </c>
      <c r="C7" s="361"/>
      <c r="D7" s="210">
        <v>3</v>
      </c>
      <c r="E7" s="212">
        <f>'[6]1-ВС Р 5 Кас '!E7</f>
        <v>25</v>
      </c>
      <c r="F7" s="212">
        <f>'[6]1-ВС Р 5 Кас '!F7</f>
        <v>4</v>
      </c>
      <c r="G7" s="212">
        <f>'[6]1-ВС Р 5 Кас '!G7</f>
        <v>21</v>
      </c>
      <c r="H7" s="212">
        <f>'[6]1-ВС Р 5 Кас '!H7</f>
        <v>0</v>
      </c>
      <c r="I7" s="212">
        <f>'[6]1-ВС Р 5 Кас '!I7</f>
        <v>19</v>
      </c>
      <c r="J7" s="212">
        <f>'[6]1-ВС Р 5 Кас '!J7</f>
        <v>6</v>
      </c>
      <c r="K7" s="212">
        <f>'[6]1-ВС Р 5 Кас '!K7</f>
        <v>9</v>
      </c>
      <c r="L7" s="212">
        <f>'[6]1-ВС Р 5 Кас '!L7</f>
        <v>0</v>
      </c>
      <c r="M7" s="212">
        <f>'[6]1-ВС Р 5 Кас '!M7</f>
        <v>0</v>
      </c>
      <c r="N7" s="212">
        <f>'[6]1-ВС Р 5 Кас '!N7</f>
        <v>1</v>
      </c>
      <c r="O7" s="212">
        <f>'[6]1-ВС Р 5 Кас '!O7</f>
        <v>3</v>
      </c>
      <c r="P7" s="212">
        <f>'[6]1-ВС Р 5 Кас '!P7</f>
        <v>0</v>
      </c>
      <c r="Q7" s="212">
        <f>'[6]1-ВС Р 5 Кас '!Q7</f>
        <v>2</v>
      </c>
      <c r="R7" s="212">
        <f>'[6]1-ВС Р 5 Кас '!R7</f>
        <v>0</v>
      </c>
      <c r="S7" s="212">
        <f>'[6]1-ВС Р 5 Кас '!S7</f>
        <v>1</v>
      </c>
      <c r="T7" s="212">
        <f>'[6]1-ВС Р 5 Кас '!T7</f>
        <v>0</v>
      </c>
      <c r="U7" s="212">
        <f>'[6]1-ВС Р 5 Кас '!U7</f>
        <v>3</v>
      </c>
    </row>
    <row r="8" spans="1:21" ht="83.25" customHeight="1">
      <c r="A8" s="166">
        <v>0</v>
      </c>
      <c r="B8" s="360" t="s">
        <v>220</v>
      </c>
      <c r="C8" s="361"/>
      <c r="D8" s="210">
        <v>4</v>
      </c>
      <c r="E8" s="212">
        <f>'[6]1-ВС Р 5 Кас '!E8</f>
        <v>1629</v>
      </c>
      <c r="F8" s="212">
        <f>'[6]1-ВС Р 5 Кас '!F8</f>
        <v>253</v>
      </c>
      <c r="G8" s="212">
        <f>'[6]1-ВС Р 5 Кас '!G8</f>
        <v>1376</v>
      </c>
      <c r="H8" s="212">
        <f>'[6]1-ВС Р 5 Кас '!H8</f>
        <v>1</v>
      </c>
      <c r="I8" s="212">
        <f>'[6]1-ВС Р 5 Кас '!I8</f>
        <v>1430</v>
      </c>
      <c r="J8" s="212">
        <f>'[6]1-ВС Р 5 Кас '!J8</f>
        <v>628</v>
      </c>
      <c r="K8" s="212">
        <f>'[6]1-ВС Р 5 Кас '!K8</f>
        <v>569</v>
      </c>
      <c r="L8" s="212">
        <f>'[6]1-ВС Р 5 Кас '!L8</f>
        <v>12</v>
      </c>
      <c r="M8" s="212">
        <f>'[6]1-ВС Р 5 Кас '!M8</f>
        <v>116</v>
      </c>
      <c r="N8" s="212">
        <f>'[6]1-ВС Р 5 Кас '!N8</f>
        <v>4</v>
      </c>
      <c r="O8" s="212">
        <f>'[6]1-ВС Р 5 Кас '!O8</f>
        <v>101</v>
      </c>
      <c r="P8" s="212">
        <f>'[6]1-ВС Р 5 Кас '!P8</f>
        <v>10</v>
      </c>
      <c r="Q8" s="212">
        <f>'[6]1-ВС Р 5 Кас '!Q8</f>
        <v>38</v>
      </c>
      <c r="R8" s="212">
        <f>'[6]1-ВС Р 5 Кас '!R8</f>
        <v>31</v>
      </c>
      <c r="S8" s="212">
        <f>'[6]1-ВС Р 5 Кас '!S8</f>
        <v>11</v>
      </c>
      <c r="T8" s="212">
        <f>'[6]1-ВС Р 5 Кас '!T8</f>
        <v>10</v>
      </c>
      <c r="U8" s="212">
        <f>'[6]1-ВС Р 5 Кас '!U8</f>
        <v>187</v>
      </c>
    </row>
    <row r="9" spans="1:21" ht="62.25" customHeight="1">
      <c r="A9" s="166">
        <v>0</v>
      </c>
      <c r="B9" s="360" t="s">
        <v>221</v>
      </c>
      <c r="C9" s="361"/>
      <c r="D9" s="210">
        <v>5</v>
      </c>
      <c r="E9" s="212">
        <f>'[6]1-ВС Р 5 Кас '!E9</f>
        <v>62</v>
      </c>
      <c r="F9" s="212">
        <f>'[6]1-ВС Р 5 Кас '!F9</f>
        <v>27</v>
      </c>
      <c r="G9" s="212">
        <f>'[6]1-ВС Р 5 Кас '!G9</f>
        <v>35</v>
      </c>
      <c r="H9" s="212">
        <f>'[6]1-ВС Р 5 Кас '!H9</f>
        <v>1</v>
      </c>
      <c r="I9" s="212">
        <f>'[6]1-ВС Р 5 Кас '!I9</f>
        <v>42</v>
      </c>
      <c r="J9" s="212">
        <f>'[6]1-ВС Р 5 Кас '!J9</f>
        <v>6</v>
      </c>
      <c r="K9" s="212">
        <f>'[6]1-ВС Р 5 Кас '!K9</f>
        <v>18</v>
      </c>
      <c r="L9" s="212">
        <f>'[6]1-ВС Р 5 Кас '!L9</f>
        <v>0</v>
      </c>
      <c r="M9" s="212">
        <f>'[6]1-ВС Р 5 Кас '!M9</f>
        <v>10</v>
      </c>
      <c r="N9" s="212">
        <f>'[6]1-ВС Р 5 Кас '!N9</f>
        <v>0</v>
      </c>
      <c r="O9" s="212">
        <f>'[6]1-ВС Р 5 Кас '!O9</f>
        <v>8</v>
      </c>
      <c r="P9" s="212">
        <f>'[6]1-ВС Р 5 Кас '!P9</f>
        <v>1</v>
      </c>
      <c r="Q9" s="212">
        <f>'[6]1-ВС Р 5 Кас '!Q9</f>
        <v>2</v>
      </c>
      <c r="R9" s="212">
        <f>'[6]1-ВС Р 5 Кас '!R9</f>
        <v>0</v>
      </c>
      <c r="S9" s="212">
        <f>'[6]1-ВС Р 5 Кас '!S9</f>
        <v>2</v>
      </c>
      <c r="T9" s="212">
        <f>'[6]1-ВС Р 5 Кас '!T9</f>
        <v>2</v>
      </c>
      <c r="U9" s="212">
        <f>'[6]1-ВС Р 5 Кас '!U9</f>
        <v>19</v>
      </c>
    </row>
    <row r="10" spans="1:21" ht="51.75" customHeight="1">
      <c r="A10" s="166">
        <v>0</v>
      </c>
      <c r="B10" s="360" t="s">
        <v>222</v>
      </c>
      <c r="C10" s="361"/>
      <c r="D10" s="210">
        <v>6</v>
      </c>
      <c r="E10" s="212">
        <f>'[6]1-ВС Р 5 Кас '!E10</f>
        <v>501</v>
      </c>
      <c r="F10" s="212">
        <f>'[6]1-ВС Р 5 Кас '!F10</f>
        <v>143</v>
      </c>
      <c r="G10" s="212">
        <f>'[6]1-ВС Р 5 Кас '!G10</f>
        <v>358</v>
      </c>
      <c r="H10" s="212">
        <f>'[6]1-ВС Р 5 Кас '!H10</f>
        <v>3</v>
      </c>
      <c r="I10" s="212">
        <f>'[6]1-ВС Р 5 Кас '!I10</f>
        <v>421</v>
      </c>
      <c r="J10" s="212">
        <f>'[6]1-ВС Р 5 Кас '!J10</f>
        <v>119</v>
      </c>
      <c r="K10" s="212">
        <f>'[6]1-ВС Р 5 Кас '!K10</f>
        <v>156</v>
      </c>
      <c r="L10" s="212">
        <f>'[6]1-ВС Р 5 Кас '!L10</f>
        <v>4</v>
      </c>
      <c r="M10" s="212">
        <f>'[6]1-ВС Р 5 Кас '!M10</f>
        <v>71</v>
      </c>
      <c r="N10" s="212">
        <f>'[6]1-ВС Р 5 Кас '!N10</f>
        <v>6</v>
      </c>
      <c r="O10" s="212">
        <f>'[6]1-ВС Р 5 Кас '!O10</f>
        <v>65</v>
      </c>
      <c r="P10" s="212">
        <f>'[6]1-ВС Р 5 Кас '!P10</f>
        <v>3</v>
      </c>
      <c r="Q10" s="212">
        <f>'[6]1-ВС Р 5 Кас '!Q10</f>
        <v>21</v>
      </c>
      <c r="R10" s="212">
        <f>'[6]1-ВС Р 5 Кас '!R10</f>
        <v>10</v>
      </c>
      <c r="S10" s="212">
        <f>'[6]1-ВС Р 5 Кас '!S10</f>
        <v>22</v>
      </c>
      <c r="T10" s="212">
        <f>'[6]1-ВС Р 5 Кас '!T10</f>
        <v>9</v>
      </c>
      <c r="U10" s="212">
        <f>'[6]1-ВС Р 5 Кас '!U10</f>
        <v>71</v>
      </c>
    </row>
    <row r="11" spans="1:21" ht="53.25" customHeight="1">
      <c r="A11" s="166">
        <v>0</v>
      </c>
      <c r="B11" s="360" t="s">
        <v>223</v>
      </c>
      <c r="C11" s="361"/>
      <c r="D11" s="210">
        <v>7</v>
      </c>
      <c r="E11" s="212">
        <f>'[6]1-ВС Р 5 Кас '!E11</f>
        <v>1931</v>
      </c>
      <c r="F11" s="212">
        <f>'[6]1-ВС Р 5 Кас '!F11</f>
        <v>334</v>
      </c>
      <c r="G11" s="212">
        <f>'[6]1-ВС Р 5 Кас '!G11</f>
        <v>1597</v>
      </c>
      <c r="H11" s="212">
        <f>'[6]1-ВС Р 5 Кас '!H11</f>
        <v>2</v>
      </c>
      <c r="I11" s="212">
        <f>'[6]1-ВС Р 5 Кас '!I11</f>
        <v>1768</v>
      </c>
      <c r="J11" s="212">
        <f>'[6]1-ВС Р 5 Кас '!J11</f>
        <v>917</v>
      </c>
      <c r="K11" s="212">
        <f>'[6]1-ВС Р 5 Кас '!K11</f>
        <v>409</v>
      </c>
      <c r="L11" s="212">
        <f>'[6]1-ВС Р 5 Кас '!L11</f>
        <v>16</v>
      </c>
      <c r="M11" s="212">
        <f>'[6]1-ВС Р 5 Кас '!M11</f>
        <v>262</v>
      </c>
      <c r="N11" s="212">
        <f>'[6]1-ВС Р 5 Кас '!N11</f>
        <v>15</v>
      </c>
      <c r="O11" s="212">
        <f>'[6]1-ВС Р 5 Кас '!O11</f>
        <v>149</v>
      </c>
      <c r="P11" s="212">
        <f>'[6]1-ВС Р 5 Кас '!P11</f>
        <v>4</v>
      </c>
      <c r="Q11" s="212">
        <f>'[6]1-ВС Р 5 Кас '!Q11</f>
        <v>42</v>
      </c>
      <c r="R11" s="212">
        <f>'[6]1-ВС Р 5 Кас '!R11</f>
        <v>44</v>
      </c>
      <c r="S11" s="212">
        <f>'[6]1-ВС Р 5 Кас '!S11</f>
        <v>30</v>
      </c>
      <c r="T11" s="212">
        <f>'[6]1-ВС Р 5 Кас '!T11</f>
        <v>29</v>
      </c>
      <c r="U11" s="212">
        <f>'[6]1-ВС Р 5 Кас '!U11</f>
        <v>145</v>
      </c>
    </row>
    <row r="12" spans="1:21" ht="49.5" customHeight="1">
      <c r="A12" s="166">
        <v>0</v>
      </c>
      <c r="B12" s="360" t="s">
        <v>224</v>
      </c>
      <c r="C12" s="361"/>
      <c r="D12" s="210">
        <v>8</v>
      </c>
      <c r="E12" s="212">
        <f>'[6]1-ВС Р 5 Кас '!E12</f>
        <v>11004</v>
      </c>
      <c r="F12" s="212">
        <f>'[6]1-ВС Р 5 Кас '!F12</f>
        <v>1210</v>
      </c>
      <c r="G12" s="212">
        <f>'[6]1-ВС Р 5 Кас '!G12</f>
        <v>9794</v>
      </c>
      <c r="H12" s="212">
        <f>'[6]1-ВС Р 5 Кас '!H12</f>
        <v>7</v>
      </c>
      <c r="I12" s="212">
        <f>'[6]1-ВС Р 5 Кас '!I12</f>
        <v>8568</v>
      </c>
      <c r="J12" s="212">
        <f>'[6]1-ВС Р 5 Кас '!J12</f>
        <v>2833</v>
      </c>
      <c r="K12" s="212">
        <f>'[6]1-ВС Р 5 Кас '!K12</f>
        <v>4342</v>
      </c>
      <c r="L12" s="212">
        <f>'[6]1-ВС Р 5 Кас '!L12</f>
        <v>70</v>
      </c>
      <c r="M12" s="212">
        <f>'[6]1-ВС Р 5 Кас '!M12</f>
        <v>557</v>
      </c>
      <c r="N12" s="212">
        <f>'[6]1-ВС Р 5 Кас '!N12</f>
        <v>74</v>
      </c>
      <c r="O12" s="212">
        <f>'[6]1-ВС Р 5 Кас '!O12</f>
        <v>691</v>
      </c>
      <c r="P12" s="212">
        <f>'[6]1-ВС Р 5 Кас '!P12</f>
        <v>11</v>
      </c>
      <c r="Q12" s="212">
        <f>'[6]1-ВС Р 5 Кас '!Q12</f>
        <v>300</v>
      </c>
      <c r="R12" s="212">
        <f>'[6]1-ВС Р 5 Кас '!R12</f>
        <v>178</v>
      </c>
      <c r="S12" s="212">
        <f>'[6]1-ВС Р 5 Кас '!S12</f>
        <v>105</v>
      </c>
      <c r="T12" s="212">
        <f>'[6]1-ВС Р 5 Кас '!T12</f>
        <v>91</v>
      </c>
      <c r="U12" s="212">
        <f>'[6]1-ВС Р 5 Кас '!U12</f>
        <v>1926</v>
      </c>
    </row>
    <row r="13" spans="1:21" ht="50.25" customHeight="1">
      <c r="A13" s="166">
        <v>0</v>
      </c>
      <c r="B13" s="360" t="s">
        <v>225</v>
      </c>
      <c r="C13" s="361"/>
      <c r="D13" s="210">
        <v>9</v>
      </c>
      <c r="E13" s="212">
        <f>'[6]1-ВС Р 5 Кас '!E13</f>
        <v>5850</v>
      </c>
      <c r="F13" s="212">
        <f>'[6]1-ВС Р 5 Кас '!F13</f>
        <v>2442</v>
      </c>
      <c r="G13" s="212">
        <f>'[6]1-ВС Р 5 Кас '!G13</f>
        <v>3408</v>
      </c>
      <c r="H13" s="212">
        <f>'[6]1-ВС Р 5 Кас '!H13</f>
        <v>6</v>
      </c>
      <c r="I13" s="212">
        <f>'[6]1-ВС Р 5 Кас '!I13</f>
        <v>4160</v>
      </c>
      <c r="J13" s="212">
        <f>'[6]1-ВС Р 5 Кас '!J13</f>
        <v>1592</v>
      </c>
      <c r="K13" s="212">
        <f>'[6]1-ВС Р 5 Кас '!K13</f>
        <v>1133</v>
      </c>
      <c r="L13" s="212">
        <f>'[6]1-ВС Р 5 Кас '!L13</f>
        <v>43</v>
      </c>
      <c r="M13" s="212">
        <f>'[6]1-ВС Р 5 Кас '!M13</f>
        <v>755</v>
      </c>
      <c r="N13" s="212">
        <f>'[6]1-ВС Р 5 Кас '!N13</f>
        <v>53</v>
      </c>
      <c r="O13" s="212">
        <f>'[6]1-ВС Р 5 Кас '!O13</f>
        <v>584</v>
      </c>
      <c r="P13" s="212">
        <f>'[6]1-ВС Р 5 Кас '!P13</f>
        <v>120</v>
      </c>
      <c r="Q13" s="212">
        <f>'[6]1-ВС Р 5 Кас '!Q13</f>
        <v>159</v>
      </c>
      <c r="R13" s="212">
        <f>'[6]1-ВС Р 5 Кас '!R13</f>
        <v>73</v>
      </c>
      <c r="S13" s="212">
        <f>'[6]1-ВС Р 5 Кас '!S13</f>
        <v>153</v>
      </c>
      <c r="T13" s="212">
        <f>'[6]1-ВС Р 5 Кас '!T13</f>
        <v>74</v>
      </c>
      <c r="U13" s="212">
        <f>'[6]1-ВС Р 5 Кас '!U13</f>
        <v>1637</v>
      </c>
    </row>
    <row r="14" spans="1:21" ht="69.75" customHeight="1">
      <c r="A14" s="166">
        <v>0</v>
      </c>
      <c r="B14" s="360" t="s">
        <v>226</v>
      </c>
      <c r="C14" s="361"/>
      <c r="D14" s="210">
        <v>10</v>
      </c>
      <c r="E14" s="212">
        <f>'[6]1-ВС Р 5 Кас '!E14</f>
        <v>3797</v>
      </c>
      <c r="F14" s="212">
        <f>'[6]1-ВС Р 5 Кас '!F14</f>
        <v>2218</v>
      </c>
      <c r="G14" s="212">
        <f>'[6]1-ВС Р 5 Кас '!G14</f>
        <v>1579</v>
      </c>
      <c r="H14" s="212">
        <f>'[6]1-ВС Р 5 Кас '!H14</f>
        <v>0</v>
      </c>
      <c r="I14" s="212">
        <f>'[6]1-ВС Р 5 Кас '!I14</f>
        <v>2238</v>
      </c>
      <c r="J14" s="212">
        <f>'[6]1-ВС Р 5 Кас '!J14</f>
        <v>643</v>
      </c>
      <c r="K14" s="212">
        <f>'[6]1-ВС Р 5 Кас '!K14</f>
        <v>319</v>
      </c>
      <c r="L14" s="212">
        <f>'[6]1-ВС Р 5 Кас '!L14</f>
        <v>47</v>
      </c>
      <c r="M14" s="212">
        <f>'[6]1-ВС Р 5 Кас '!M14</f>
        <v>659</v>
      </c>
      <c r="N14" s="212">
        <f>'[6]1-ВС Р 5 Кас '!N14</f>
        <v>35</v>
      </c>
      <c r="O14" s="212">
        <f>'[6]1-ВС Р 5 Кас '!O14</f>
        <v>535</v>
      </c>
      <c r="P14" s="212">
        <f>'[6]1-ВС Р 5 Кас '!P14</f>
        <v>135</v>
      </c>
      <c r="Q14" s="212">
        <f>'[6]1-ВС Р 5 Кас '!Q14</f>
        <v>137</v>
      </c>
      <c r="R14" s="212">
        <f>'[6]1-ВС Р 5 Кас '!R14</f>
        <v>67</v>
      </c>
      <c r="S14" s="212">
        <f>'[6]1-ВС Р 5 Кас '!S14</f>
        <v>118</v>
      </c>
      <c r="T14" s="212">
        <f>'[6]1-ВС Р 5 Кас '!T14</f>
        <v>71</v>
      </c>
      <c r="U14" s="212">
        <f>'[6]1-ВС Р 5 Кас '!U14</f>
        <v>1512</v>
      </c>
    </row>
    <row r="15" spans="1:21" ht="63" customHeight="1">
      <c r="A15" s="166">
        <v>0</v>
      </c>
      <c r="B15" s="360" t="s">
        <v>227</v>
      </c>
      <c r="C15" s="361"/>
      <c r="D15" s="210">
        <v>11</v>
      </c>
      <c r="E15" s="212">
        <f>'[6]1-ВС Р 5 Кас '!E15</f>
        <v>368</v>
      </c>
      <c r="F15" s="212">
        <f>'[6]1-ВС Р 5 Кас '!F15</f>
        <v>194</v>
      </c>
      <c r="G15" s="212">
        <f>'[6]1-ВС Р 5 Кас '!G15</f>
        <v>174</v>
      </c>
      <c r="H15" s="212">
        <f>'[6]1-ВС Р 5 Кас '!H15</f>
        <v>0</v>
      </c>
      <c r="I15" s="212">
        <f>'[6]1-ВС Р 5 Кас '!I15</f>
        <v>195</v>
      </c>
      <c r="J15" s="212">
        <f>'[6]1-ВС Р 5 Кас '!J15</f>
        <v>59</v>
      </c>
      <c r="K15" s="212">
        <f>'[6]1-ВС Р 5 Кас '!K15</f>
        <v>25</v>
      </c>
      <c r="L15" s="212">
        <f>'[6]1-ВС Р 5 Кас '!L15</f>
        <v>7</v>
      </c>
      <c r="M15" s="212">
        <f>'[6]1-ВС Р 5 Кас '!M15</f>
        <v>52</v>
      </c>
      <c r="N15" s="212">
        <f>'[6]1-ВС Р 5 Кас '!N15</f>
        <v>3</v>
      </c>
      <c r="O15" s="212">
        <f>'[6]1-ВС Р 5 Кас '!O15</f>
        <v>49</v>
      </c>
      <c r="P15" s="212">
        <f>'[6]1-ВС Р 5 Кас '!P15</f>
        <v>3</v>
      </c>
      <c r="Q15" s="212">
        <f>'[6]1-ВС Р 5 Кас '!Q15</f>
        <v>14</v>
      </c>
      <c r="R15" s="212">
        <f>'[6]1-ВС Р 5 Кас '!R15</f>
        <v>7</v>
      </c>
      <c r="S15" s="212">
        <f>'[6]1-ВС Р 5 Кас '!S15</f>
        <v>21</v>
      </c>
      <c r="T15" s="212">
        <f>'[6]1-ВС Р 5 Кас '!T15</f>
        <v>3</v>
      </c>
      <c r="U15" s="212">
        <f>'[6]1-ВС Р 5 Кас '!U15</f>
        <v>162</v>
      </c>
    </row>
    <row r="16" spans="1:21" ht="85.5" customHeight="1">
      <c r="A16" s="166">
        <v>0</v>
      </c>
      <c r="B16" s="360" t="s">
        <v>228</v>
      </c>
      <c r="C16" s="361"/>
      <c r="D16" s="210">
        <v>12</v>
      </c>
      <c r="E16" s="212">
        <f>'[6]1-ВС Р 5 Кас '!E16</f>
        <v>30908</v>
      </c>
      <c r="F16" s="212">
        <f>'[6]1-ВС Р 5 Кас '!F16</f>
        <v>7814</v>
      </c>
      <c r="G16" s="212">
        <f>'[6]1-ВС Р 5 Кас '!G16</f>
        <v>23094</v>
      </c>
      <c r="H16" s="212">
        <f>'[6]1-ВС Р 5 Кас '!H16</f>
        <v>10</v>
      </c>
      <c r="I16" s="212">
        <f>'[6]1-ВС Р 5 Кас '!I16</f>
        <v>25554</v>
      </c>
      <c r="J16" s="212">
        <f>'[6]1-ВС Р 5 Кас '!J16</f>
        <v>13128</v>
      </c>
      <c r="K16" s="212">
        <f>'[6]1-ВС Р 5 Кас '!K16</f>
        <v>8671</v>
      </c>
      <c r="L16" s="212">
        <f>'[6]1-ВС Р 5 Кас '!L16</f>
        <v>48</v>
      </c>
      <c r="M16" s="212">
        <f>'[6]1-ВС Р 5 Кас '!M16</f>
        <v>2342</v>
      </c>
      <c r="N16" s="212">
        <f>'[6]1-ВС Р 5 Кас '!N16</f>
        <v>52</v>
      </c>
      <c r="O16" s="212">
        <f>'[6]1-ВС Р 5 Кас '!O16</f>
        <v>1313</v>
      </c>
      <c r="P16" s="212">
        <f>'[6]1-ВС Р 5 Кас '!P16</f>
        <v>19</v>
      </c>
      <c r="Q16" s="212">
        <f>'[6]1-ВС Р 5 Кас '!Q16</f>
        <v>740</v>
      </c>
      <c r="R16" s="212">
        <f>'[6]1-ВС Р 5 Кас '!R16</f>
        <v>140</v>
      </c>
      <c r="S16" s="212">
        <f>'[6]1-ВС Р 5 Кас '!S16</f>
        <v>204</v>
      </c>
      <c r="T16" s="212">
        <f>'[6]1-ВС Р 5 Кас '!T16</f>
        <v>205</v>
      </c>
      <c r="U16" s="212">
        <f>'[6]1-ВС Р 5 Кас '!U16</f>
        <v>5245</v>
      </c>
    </row>
    <row r="17" spans="1:21" ht="77.25" customHeight="1">
      <c r="A17" s="166">
        <v>0</v>
      </c>
      <c r="B17" s="360" t="s">
        <v>229</v>
      </c>
      <c r="C17" s="361"/>
      <c r="D17" s="210">
        <v>13</v>
      </c>
      <c r="E17" s="212">
        <f>'[6]1-ВС Р 5 Кас '!E17</f>
        <v>8681</v>
      </c>
      <c r="F17" s="212">
        <f>'[6]1-ВС Р 5 Кас '!F17</f>
        <v>2874</v>
      </c>
      <c r="G17" s="212">
        <f>'[6]1-ВС Р 5 Кас '!G17</f>
        <v>5807</v>
      </c>
      <c r="H17" s="212">
        <f>'[6]1-ВС Р 5 Кас '!H17</f>
        <v>2</v>
      </c>
      <c r="I17" s="212">
        <f>'[6]1-ВС Р 5 Кас '!I17</f>
        <v>6578</v>
      </c>
      <c r="J17" s="212">
        <f>'[6]1-ВС Р 5 Кас '!J17</f>
        <v>4117</v>
      </c>
      <c r="K17" s="212">
        <f>'[6]1-ВС Р 5 Кас '!K17</f>
        <v>714</v>
      </c>
      <c r="L17" s="212">
        <f>'[6]1-ВС Р 5 Кас '!L17</f>
        <v>21</v>
      </c>
      <c r="M17" s="212">
        <f>'[6]1-ВС Р 5 Кас '!M17</f>
        <v>984</v>
      </c>
      <c r="N17" s="212">
        <f>'[6]1-ВС Р 5 Кас '!N17</f>
        <v>74</v>
      </c>
      <c r="O17" s="212">
        <f>'[6]1-ВС Р 5 Кас '!O17</f>
        <v>668</v>
      </c>
      <c r="P17" s="212">
        <f>'[6]1-ВС Р 5 Кас '!P17</f>
        <v>19</v>
      </c>
      <c r="Q17" s="212">
        <f>'[6]1-ВС Р 5 Кас '!Q17</f>
        <v>113</v>
      </c>
      <c r="R17" s="212">
        <f>'[6]1-ВС Р 5 Кас '!R17</f>
        <v>100</v>
      </c>
      <c r="S17" s="212">
        <f>'[6]1-ВС Р 5 Кас '!S17</f>
        <v>283</v>
      </c>
      <c r="T17" s="212">
        <f>'[6]1-ВС Р 5 Кас '!T17</f>
        <v>150</v>
      </c>
      <c r="U17" s="212">
        <f>'[6]1-ВС Р 5 Кас '!U17</f>
        <v>2092</v>
      </c>
    </row>
    <row r="18" spans="1:21" ht="66" customHeight="1">
      <c r="A18" s="166">
        <v>0</v>
      </c>
      <c r="B18" s="360" t="s">
        <v>230</v>
      </c>
      <c r="C18" s="361"/>
      <c r="D18" s="210">
        <v>14</v>
      </c>
      <c r="E18" s="212">
        <f>'[6]1-ВС Р 5 Кас '!E18</f>
        <v>1649</v>
      </c>
      <c r="F18" s="212">
        <f>'[6]1-ВС Р 5 Кас '!F18</f>
        <v>304</v>
      </c>
      <c r="G18" s="212">
        <f>'[6]1-ВС Р 5 Кас '!G18</f>
        <v>1345</v>
      </c>
      <c r="H18" s="212">
        <f>'[6]1-ВС Р 5 Кас '!H18</f>
        <v>0</v>
      </c>
      <c r="I18" s="212">
        <f>'[6]1-ВС Р 5 Кас '!I18</f>
        <v>1481</v>
      </c>
      <c r="J18" s="212">
        <f>'[6]1-ВС Р 5 Кас '!J18</f>
        <v>667</v>
      </c>
      <c r="K18" s="212">
        <f>'[6]1-ВС Р 5 Кас '!K18</f>
        <v>513</v>
      </c>
      <c r="L18" s="212">
        <f>'[6]1-ВС Р 5 Кас '!L18</f>
        <v>7</v>
      </c>
      <c r="M18" s="212">
        <f>'[6]1-ВС Р 5 Кас '!M18</f>
        <v>137</v>
      </c>
      <c r="N18" s="212">
        <f>'[6]1-ВС Р 5 Кас '!N18</f>
        <v>8</v>
      </c>
      <c r="O18" s="212">
        <f>'[6]1-ВС Р 5 Кас '!O18</f>
        <v>149</v>
      </c>
      <c r="P18" s="212">
        <f>'[6]1-ВС Р 5 Кас '!P18</f>
        <v>8</v>
      </c>
      <c r="Q18" s="212">
        <f>'[6]1-ВС Р 5 Кас '!Q18</f>
        <v>42</v>
      </c>
      <c r="R18" s="212">
        <f>'[6]1-ВС Р 5 Кас '!R18</f>
        <v>56</v>
      </c>
      <c r="S18" s="212">
        <f>'[6]1-ВС Р 5 Кас '!S18</f>
        <v>23</v>
      </c>
      <c r="T18" s="212">
        <f>'[6]1-ВС Р 5 Кас '!T18</f>
        <v>17</v>
      </c>
      <c r="U18" s="212">
        <f>'[6]1-ВС Р 5 Кас '!U18</f>
        <v>165</v>
      </c>
    </row>
    <row r="19" spans="1:21" ht="54.75" customHeight="1">
      <c r="A19" s="166">
        <v>0</v>
      </c>
      <c r="B19" s="360" t="s">
        <v>231</v>
      </c>
      <c r="C19" s="361"/>
      <c r="D19" s="210">
        <v>15</v>
      </c>
      <c r="E19" s="212">
        <f>'[6]1-ВС Р 5 Кас '!E19</f>
        <v>62</v>
      </c>
      <c r="F19" s="212">
        <f>'[6]1-ВС Р 5 Кас '!F19</f>
        <v>9</v>
      </c>
      <c r="G19" s="212">
        <f>'[6]1-ВС Р 5 Кас '!G19</f>
        <v>53</v>
      </c>
      <c r="H19" s="212">
        <f>'[6]1-ВС Р 5 Кас '!H19</f>
        <v>0</v>
      </c>
      <c r="I19" s="212">
        <f>'[6]1-ВС Р 5 Кас '!I19</f>
        <v>29</v>
      </c>
      <c r="J19" s="212">
        <f>'[6]1-ВС Р 5 Кас '!J19</f>
        <v>10</v>
      </c>
      <c r="K19" s="212">
        <f>'[6]1-ВС Р 5 Кас '!K19</f>
        <v>9</v>
      </c>
      <c r="L19" s="212">
        <f>'[6]1-ВС Р 5 Кас '!L19</f>
        <v>0</v>
      </c>
      <c r="M19" s="212">
        <f>'[6]1-ВС Р 5 Кас '!M19</f>
        <v>4</v>
      </c>
      <c r="N19" s="212">
        <f>'[6]1-ВС Р 5 Кас '!N19</f>
        <v>1</v>
      </c>
      <c r="O19" s="212">
        <f>'[6]1-ВС Р 5 Кас '!O19</f>
        <v>5</v>
      </c>
      <c r="P19" s="212">
        <f>'[6]1-ВС Р 5 Кас '!P19</f>
        <v>1</v>
      </c>
      <c r="Q19" s="212">
        <f>'[6]1-ВС Р 5 Кас '!Q19</f>
        <v>0</v>
      </c>
      <c r="R19" s="212">
        <f>'[6]1-ВС Р 5 Кас '!R19</f>
        <v>1</v>
      </c>
      <c r="S19" s="212">
        <f>'[6]1-ВС Р 5 Кас '!S19</f>
        <v>4</v>
      </c>
      <c r="T19" s="212">
        <f>'[6]1-ВС Р 5 Кас '!T19</f>
        <v>3</v>
      </c>
      <c r="U19" s="212">
        <f>'[6]1-ВС Р 5 Кас '!U19</f>
        <v>30</v>
      </c>
    </row>
    <row r="20" spans="1:21" s="39" customFormat="1" ht="69" customHeight="1">
      <c r="A20" s="166">
        <v>0</v>
      </c>
      <c r="B20" s="368" t="s">
        <v>232</v>
      </c>
      <c r="C20" s="370"/>
      <c r="D20" s="210">
        <v>16</v>
      </c>
      <c r="E20" s="211">
        <f>'[6]1-ВС Р 5 Кас '!E20</f>
        <v>103</v>
      </c>
      <c r="F20" s="211">
        <f>'[6]1-ВС Р 5 Кас '!F20</f>
        <v>33</v>
      </c>
      <c r="G20" s="211">
        <f>'[6]1-ВС Р 5 Кас '!G20</f>
        <v>70</v>
      </c>
      <c r="H20" s="211">
        <f>'[6]1-ВС Р 5 Кас '!H20</f>
        <v>0</v>
      </c>
      <c r="I20" s="211">
        <f>'[6]1-ВС Р 5 Кас '!I20</f>
        <v>81</v>
      </c>
      <c r="J20" s="211">
        <f>'[6]1-ВС Р 5 Кас '!J20</f>
        <v>56</v>
      </c>
      <c r="K20" s="211">
        <f>'[6]1-ВС Р 5 Кас '!K20</f>
        <v>9</v>
      </c>
      <c r="L20" s="211">
        <f>'[6]1-ВС Р 5 Кас '!L20</f>
        <v>1</v>
      </c>
      <c r="M20" s="211">
        <f>'[6]1-ВС Р 5 Кас '!M20</f>
        <v>4</v>
      </c>
      <c r="N20" s="211">
        <f>'[6]1-ВС Р 5 Кас '!N20</f>
        <v>0</v>
      </c>
      <c r="O20" s="211">
        <f>'[6]1-ВС Р 5 Кас '!O20</f>
        <v>9</v>
      </c>
      <c r="P20" s="211">
        <f>'[6]1-ВС Р 5 Кас '!P20</f>
        <v>3</v>
      </c>
      <c r="Q20" s="211">
        <f>'[6]1-ВС Р 5 Кас '!Q20</f>
        <v>3</v>
      </c>
      <c r="R20" s="211">
        <f>'[6]1-ВС Р 5 Кас '!R20</f>
        <v>0</v>
      </c>
      <c r="S20" s="211">
        <f>'[6]1-ВС Р 5 Кас '!S20</f>
        <v>0</v>
      </c>
      <c r="T20" s="211">
        <f>'[6]1-ВС Р 5 Кас '!T20</f>
        <v>3</v>
      </c>
      <c r="U20" s="211">
        <f>'[6]1-ВС Р 5 Кас '!U20</f>
        <v>22</v>
      </c>
    </row>
    <row r="21" spans="1:21" ht="71.25" customHeight="1">
      <c r="A21" s="166">
        <v>0</v>
      </c>
      <c r="B21" s="371" t="s">
        <v>233</v>
      </c>
      <c r="C21" s="372"/>
      <c r="D21" s="210">
        <v>17</v>
      </c>
      <c r="E21" s="211">
        <f>'[6]1-ВС Р 5 Кас '!E21</f>
        <v>14273</v>
      </c>
      <c r="F21" s="211">
        <f>'[6]1-ВС Р 5 Кас '!F21</f>
        <v>1610</v>
      </c>
      <c r="G21" s="211">
        <f>'[6]1-ВС Р 5 Кас '!G21</f>
        <v>12663</v>
      </c>
      <c r="H21" s="211">
        <f>'[6]1-ВС Р 5 Кас '!H21</f>
        <v>81</v>
      </c>
      <c r="I21" s="211">
        <f>'[6]1-ВС Р 5 Кас '!I21</f>
        <v>12384</v>
      </c>
      <c r="J21" s="211">
        <f>'[6]1-ВС Р 5 Кас '!J21</f>
        <v>3610</v>
      </c>
      <c r="K21" s="211">
        <f>'[6]1-ВС Р 5 Кас '!K21</f>
        <v>1286</v>
      </c>
      <c r="L21" s="211">
        <f>'[6]1-ВС Р 5 Кас '!L21</f>
        <v>953</v>
      </c>
      <c r="M21" s="211">
        <f>'[6]1-ВС Р 5 Кас '!M21</f>
        <v>4735</v>
      </c>
      <c r="N21" s="211">
        <f>'[6]1-ВС Р 5 Кас '!N21</f>
        <v>99</v>
      </c>
      <c r="O21" s="211">
        <f>'[6]1-ВС Р 5 Кас '!O21</f>
        <v>1701</v>
      </c>
      <c r="P21" s="211">
        <f>'[6]1-ВС Р 5 Кас '!P21</f>
        <v>35</v>
      </c>
      <c r="Q21" s="211">
        <f>'[6]1-ВС Р 5 Кас '!Q21</f>
        <v>1021</v>
      </c>
      <c r="R21" s="211">
        <f>'[6]1-ВС Р 5 Кас '!R21</f>
        <v>192</v>
      </c>
      <c r="S21" s="211">
        <f>'[6]1-ВС Р 5 Кас '!S21</f>
        <v>217</v>
      </c>
      <c r="T21" s="211">
        <f>'[6]1-ВС Р 5 Кас '!T21</f>
        <v>236</v>
      </c>
      <c r="U21" s="211">
        <f>'[6]1-ВС Р 5 Кас '!U21</f>
        <v>1888</v>
      </c>
    </row>
    <row r="22" spans="1:21" ht="45.75" customHeight="1">
      <c r="A22" s="166">
        <v>0</v>
      </c>
      <c r="B22" s="373" t="s">
        <v>234</v>
      </c>
      <c r="C22" s="374"/>
      <c r="D22" s="210">
        <v>18</v>
      </c>
      <c r="E22" s="212">
        <f>'[6]1-ВС Р 5 Кас '!E22</f>
        <v>6540</v>
      </c>
      <c r="F22" s="212">
        <f>'[6]1-ВС Р 5 Кас '!F22</f>
        <v>647</v>
      </c>
      <c r="G22" s="212">
        <f>'[6]1-ВС Р 5 Кас '!G22</f>
        <v>5893</v>
      </c>
      <c r="H22" s="212">
        <f>'[6]1-ВС Р 5 Кас '!H22</f>
        <v>25</v>
      </c>
      <c r="I22" s="212">
        <f>'[6]1-ВС Р 5 Кас '!I22</f>
        <v>5916</v>
      </c>
      <c r="J22" s="212">
        <f>'[6]1-ВС Р 5 Кас '!J22</f>
        <v>2055</v>
      </c>
      <c r="K22" s="212">
        <f>'[6]1-ВС Р 5 Кас '!K22</f>
        <v>599</v>
      </c>
      <c r="L22" s="212">
        <f>'[6]1-ВС Р 5 Кас '!L22</f>
        <v>446</v>
      </c>
      <c r="M22" s="212">
        <f>'[6]1-ВС Р 5 Кас '!M22</f>
        <v>2140</v>
      </c>
      <c r="N22" s="212">
        <f>'[6]1-ВС Р 5 Кас '!N22</f>
        <v>40</v>
      </c>
      <c r="O22" s="212">
        <f>'[6]1-ВС Р 5 Кас '!O22</f>
        <v>636</v>
      </c>
      <c r="P22" s="212">
        <f>'[6]1-ВС Р 5 Кас '!P22</f>
        <v>10</v>
      </c>
      <c r="Q22" s="212">
        <f>'[6]1-ВС Р 5 Кас '!Q22</f>
        <v>376</v>
      </c>
      <c r="R22" s="212">
        <f>'[6]1-ВС Р 5 Кас '!R22</f>
        <v>62</v>
      </c>
      <c r="S22" s="212">
        <f>'[6]1-ВС Р 5 Кас '!S22</f>
        <v>102</v>
      </c>
      <c r="T22" s="212">
        <f>'[6]1-ВС Р 5 Кас '!T22</f>
        <v>86</v>
      </c>
      <c r="U22" s="212">
        <f>'[6]1-ВС Р 5 Кас '!U22</f>
        <v>615</v>
      </c>
    </row>
    <row r="23" spans="1:21" ht="48" customHeight="1">
      <c r="A23" s="166">
        <v>0</v>
      </c>
      <c r="B23" s="373" t="s">
        <v>235</v>
      </c>
      <c r="C23" s="374"/>
      <c r="D23" s="210">
        <v>19</v>
      </c>
      <c r="E23" s="212">
        <f>'[6]1-ВС Р 5 Кас '!E23</f>
        <v>1452</v>
      </c>
      <c r="F23" s="212">
        <f>'[6]1-ВС Р 5 Кас '!F23</f>
        <v>129</v>
      </c>
      <c r="G23" s="212">
        <f>'[6]1-ВС Р 5 Кас '!G23</f>
        <v>1323</v>
      </c>
      <c r="H23" s="212">
        <f>'[6]1-ВС Р 5 Кас '!H23</f>
        <v>17</v>
      </c>
      <c r="I23" s="212">
        <f>'[6]1-ВС Р 5 Кас '!I23</f>
        <v>1265</v>
      </c>
      <c r="J23" s="212">
        <f>'[6]1-ВС Р 5 Кас '!J23</f>
        <v>450</v>
      </c>
      <c r="K23" s="212">
        <f>'[6]1-ВС Р 5 Кас '!K23</f>
        <v>100</v>
      </c>
      <c r="L23" s="212">
        <f>'[6]1-ВС Р 5 Кас '!L23</f>
        <v>91</v>
      </c>
      <c r="M23" s="212">
        <f>'[6]1-ВС Р 5 Кас '!M23</f>
        <v>479</v>
      </c>
      <c r="N23" s="212">
        <f>'[6]1-ВС Р 5 Кас '!N23</f>
        <v>4</v>
      </c>
      <c r="O23" s="212">
        <f>'[6]1-ВС Р 5 Кас '!O23</f>
        <v>141</v>
      </c>
      <c r="P23" s="212">
        <f>'[6]1-ВС Р 5 Кас '!P23</f>
        <v>5</v>
      </c>
      <c r="Q23" s="212">
        <f>'[6]1-ВС Р 5 Кас '!Q23</f>
        <v>83</v>
      </c>
      <c r="R23" s="212">
        <f>'[6]1-ВС Р 5 Кас '!R23</f>
        <v>17</v>
      </c>
      <c r="S23" s="212">
        <f>'[6]1-ВС Р 5 Кас '!S23</f>
        <v>19</v>
      </c>
      <c r="T23" s="212">
        <f>'[6]1-ВС Р 5 Кас '!T23</f>
        <v>17</v>
      </c>
      <c r="U23" s="212">
        <f>'[6]1-ВС Р 5 Кас '!U23</f>
        <v>174</v>
      </c>
    </row>
    <row r="24" spans="1:21" ht="48" customHeight="1">
      <c r="A24" s="166">
        <v>0</v>
      </c>
      <c r="B24" s="373" t="s">
        <v>236</v>
      </c>
      <c r="C24" s="374"/>
      <c r="D24" s="210">
        <v>20</v>
      </c>
      <c r="E24" s="212">
        <f>'[6]1-ВС Р 5 Кас '!E24</f>
        <v>95</v>
      </c>
      <c r="F24" s="212">
        <f>'[6]1-ВС Р 5 Кас '!F24</f>
        <v>9</v>
      </c>
      <c r="G24" s="212">
        <f>'[6]1-ВС Р 5 Кас '!G24</f>
        <v>86</v>
      </c>
      <c r="H24" s="212">
        <f>'[6]1-ВС Р 5 Кас '!H24</f>
        <v>2</v>
      </c>
      <c r="I24" s="212">
        <f>'[6]1-ВС Р 5 Кас '!I24</f>
        <v>82</v>
      </c>
      <c r="J24" s="212">
        <f>'[6]1-ВС Р 5 Кас '!J24</f>
        <v>18</v>
      </c>
      <c r="K24" s="212">
        <f>'[6]1-ВС Р 5 Кас '!K24</f>
        <v>11</v>
      </c>
      <c r="L24" s="212">
        <f>'[6]1-ВС Р 5 Кас '!L24</f>
        <v>4</v>
      </c>
      <c r="M24" s="212">
        <f>'[6]1-ВС Р 5 Кас '!M24</f>
        <v>43</v>
      </c>
      <c r="N24" s="212">
        <f>'[6]1-ВС Р 5 Кас '!N24</f>
        <v>0</v>
      </c>
      <c r="O24" s="212">
        <f>'[6]1-ВС Р 5 Кас '!O24</f>
        <v>6</v>
      </c>
      <c r="P24" s="212">
        <f>'[6]1-ВС Р 5 Кас '!P24</f>
        <v>0</v>
      </c>
      <c r="Q24" s="212">
        <f>'[6]1-ВС Р 5 Кас '!Q24</f>
        <v>3</v>
      </c>
      <c r="R24" s="212">
        <f>'[6]1-ВС Р 5 Кас '!R24</f>
        <v>1</v>
      </c>
      <c r="S24" s="212">
        <f>'[6]1-ВС Р 5 Кас '!S24</f>
        <v>1</v>
      </c>
      <c r="T24" s="212">
        <f>'[6]1-ВС Р 5 Кас '!T24</f>
        <v>1</v>
      </c>
      <c r="U24" s="212">
        <f>'[6]1-ВС Р 5 Кас '!U24</f>
        <v>12</v>
      </c>
    </row>
    <row r="25" spans="1:21" ht="48" customHeight="1">
      <c r="A25" s="166">
        <v>0</v>
      </c>
      <c r="B25" s="373" t="s">
        <v>237</v>
      </c>
      <c r="C25" s="374"/>
      <c r="D25" s="210">
        <v>21</v>
      </c>
      <c r="E25" s="212">
        <f>'[6]1-ВС Р 5 Кас '!E25</f>
        <v>837</v>
      </c>
      <c r="F25" s="212">
        <f>'[6]1-ВС Р 5 Кас '!F25</f>
        <v>75</v>
      </c>
      <c r="G25" s="212">
        <f>'[6]1-ВС Р 5 Кас '!G25</f>
        <v>762</v>
      </c>
      <c r="H25" s="212">
        <f>'[6]1-ВС Р 5 Кас '!H25</f>
        <v>9</v>
      </c>
      <c r="I25" s="212">
        <f>'[6]1-ВС Р 5 Кас '!I25</f>
        <v>666</v>
      </c>
      <c r="J25" s="212">
        <f>'[6]1-ВС Р 5 Кас '!J25</f>
        <v>109</v>
      </c>
      <c r="K25" s="212">
        <f>'[6]1-ВС Р 5 Кас '!K25</f>
        <v>84</v>
      </c>
      <c r="L25" s="212">
        <f>'[6]1-ВС Р 5 Кас '!L25</f>
        <v>37</v>
      </c>
      <c r="M25" s="212">
        <f>'[6]1-ВС Р 5 Кас '!M25</f>
        <v>283</v>
      </c>
      <c r="N25" s="212">
        <f>'[6]1-ВС Р 5 Кас '!N25</f>
        <v>4</v>
      </c>
      <c r="O25" s="212">
        <f>'[6]1-ВС Р 5 Кас '!O25</f>
        <v>149</v>
      </c>
      <c r="P25" s="212">
        <f>'[6]1-ВС Р 5 Кас '!P25</f>
        <v>13</v>
      </c>
      <c r="Q25" s="212">
        <f>'[6]1-ВС Р 5 Кас '!Q25</f>
        <v>72</v>
      </c>
      <c r="R25" s="212">
        <f>'[6]1-ВС Р 5 Кас '!R25</f>
        <v>15</v>
      </c>
      <c r="S25" s="212">
        <f>'[6]1-ВС Р 5 Кас '!S25</f>
        <v>27</v>
      </c>
      <c r="T25" s="212">
        <f>'[6]1-ВС Р 5 Кас '!T25</f>
        <v>22</v>
      </c>
      <c r="U25" s="212">
        <f>'[6]1-ВС Р 5 Кас '!U25</f>
        <v>168</v>
      </c>
    </row>
    <row r="26" spans="1:21" ht="48" customHeight="1">
      <c r="A26" s="166">
        <v>0</v>
      </c>
      <c r="B26" s="373" t="s">
        <v>238</v>
      </c>
      <c r="C26" s="374"/>
      <c r="D26" s="210">
        <v>22</v>
      </c>
      <c r="E26" s="212">
        <f>'[6]1-ВС Р 5 Кас '!E26</f>
        <v>1412</v>
      </c>
      <c r="F26" s="212">
        <f>'[6]1-ВС Р 5 Кас '!F26</f>
        <v>194</v>
      </c>
      <c r="G26" s="212">
        <f>'[6]1-ВС Р 5 Кас '!G26</f>
        <v>1218</v>
      </c>
      <c r="H26" s="212">
        <f>'[6]1-ВС Р 5 Кас '!H26</f>
        <v>7</v>
      </c>
      <c r="I26" s="212">
        <f>'[6]1-ВС Р 5 Кас '!I26</f>
        <v>1158</v>
      </c>
      <c r="J26" s="212">
        <f>'[6]1-ВС Р 5 Кас '!J26</f>
        <v>246</v>
      </c>
      <c r="K26" s="212">
        <f>'[6]1-ВС Р 5 Кас '!K26</f>
        <v>117</v>
      </c>
      <c r="L26" s="212">
        <f>'[6]1-ВС Р 5 Кас '!L26</f>
        <v>152</v>
      </c>
      <c r="M26" s="212">
        <f>'[6]1-ВС Р 5 Кас '!M26</f>
        <v>393</v>
      </c>
      <c r="N26" s="212">
        <f>'[6]1-ВС Р 5 Кас '!N26</f>
        <v>7</v>
      </c>
      <c r="O26" s="212">
        <f>'[6]1-ВС Р 5 Кас '!O26</f>
        <v>243</v>
      </c>
      <c r="P26" s="212">
        <f>'[6]1-ВС Р 5 Кас '!P26</f>
        <v>0</v>
      </c>
      <c r="Q26" s="212">
        <f>'[6]1-ВС Р 5 Кас '!Q26</f>
        <v>148</v>
      </c>
      <c r="R26" s="212">
        <f>'[6]1-ВС Р 5 Кас '!R26</f>
        <v>46</v>
      </c>
      <c r="S26" s="212">
        <f>'[6]1-ВС Р 5 Кас '!S26</f>
        <v>20</v>
      </c>
      <c r="T26" s="212">
        <f>'[6]1-ВС Р 5 Кас '!T26</f>
        <v>29</v>
      </c>
      <c r="U26" s="212">
        <f>'[6]1-ВС Р 5 Кас '!U26</f>
        <v>251</v>
      </c>
    </row>
    <row r="27" spans="1:21" ht="48" customHeight="1">
      <c r="A27" s="166">
        <v>0</v>
      </c>
      <c r="B27" s="373" t="s">
        <v>239</v>
      </c>
      <c r="C27" s="374"/>
      <c r="D27" s="210">
        <v>23</v>
      </c>
      <c r="E27" s="212">
        <f>'[6]1-ВС Р 5 Кас '!E27</f>
        <v>1112</v>
      </c>
      <c r="F27" s="212">
        <f>'[6]1-ВС Р 5 Кас '!F27</f>
        <v>139</v>
      </c>
      <c r="G27" s="212">
        <f>'[6]1-ВС Р 5 Кас '!G27</f>
        <v>973</v>
      </c>
      <c r="H27" s="212">
        <f>'[6]1-ВС Р 5 Кас '!H27</f>
        <v>4</v>
      </c>
      <c r="I27" s="212">
        <f>'[6]1-ВС Р 5 Кас '!I27</f>
        <v>896</v>
      </c>
      <c r="J27" s="212">
        <f>'[6]1-ВС Р 5 Кас '!J27</f>
        <v>181</v>
      </c>
      <c r="K27" s="212">
        <f>'[6]1-ВС Р 5 Кас '!K27</f>
        <v>126</v>
      </c>
      <c r="L27" s="212">
        <f>'[6]1-ВС Р 5 Кас '!L27</f>
        <v>83</v>
      </c>
      <c r="M27" s="212">
        <f>'[6]1-ВС Р 5 Кас '!M27</f>
        <v>352</v>
      </c>
      <c r="N27" s="212">
        <f>'[6]1-ВС Р 5 Кас '!N27</f>
        <v>15</v>
      </c>
      <c r="O27" s="212">
        <f>'[6]1-ВС Р 5 Кас '!O27</f>
        <v>139</v>
      </c>
      <c r="P27" s="212">
        <f>'[6]1-ВС Р 5 Кас '!P27</f>
        <v>2</v>
      </c>
      <c r="Q27" s="212">
        <f>'[6]1-ВС Р 5 Кас '!Q27</f>
        <v>82</v>
      </c>
      <c r="R27" s="212">
        <f>'[6]1-ВС Р 5 Кас '!R27</f>
        <v>24</v>
      </c>
      <c r="S27" s="212">
        <f>'[6]1-ВС Р 5 Кас '!S27</f>
        <v>11</v>
      </c>
      <c r="T27" s="212">
        <f>'[6]1-ВС Р 5 Кас '!T27</f>
        <v>20</v>
      </c>
      <c r="U27" s="212">
        <f>'[6]1-ВС Р 5 Кас '!U27</f>
        <v>215</v>
      </c>
    </row>
    <row r="28" spans="1:21" ht="48" customHeight="1">
      <c r="A28" s="166">
        <v>0</v>
      </c>
      <c r="B28" s="375" t="s">
        <v>240</v>
      </c>
      <c r="C28" s="376"/>
      <c r="D28" s="210">
        <v>24</v>
      </c>
      <c r="E28" s="212">
        <f>'[6]1-ВС Р 5 Кас '!E28</f>
        <v>227</v>
      </c>
      <c r="F28" s="212">
        <f>'[6]1-ВС Р 5 Кас '!F28</f>
        <v>22</v>
      </c>
      <c r="G28" s="212">
        <f>'[6]1-ВС Р 5 Кас '!G28</f>
        <v>205</v>
      </c>
      <c r="H28" s="212">
        <f>'[6]1-ВС Р 5 Кас '!H28</f>
        <v>1</v>
      </c>
      <c r="I28" s="212">
        <f>'[6]1-ВС Р 5 Кас '!I28</f>
        <v>204</v>
      </c>
      <c r="J28" s="212">
        <f>'[6]1-ВС Р 5 Кас '!J28</f>
        <v>43</v>
      </c>
      <c r="K28" s="212">
        <f>'[6]1-ВС Р 5 Кас '!K28</f>
        <v>7</v>
      </c>
      <c r="L28" s="212">
        <f>'[6]1-ВС Р 5 Кас '!L28</f>
        <v>21</v>
      </c>
      <c r="M28" s="212">
        <f>'[6]1-ВС Р 5 Кас '!M28</f>
        <v>93</v>
      </c>
      <c r="N28" s="212">
        <f>'[6]1-ВС Р 5 Кас '!N28</f>
        <v>5</v>
      </c>
      <c r="O28" s="212">
        <f>'[6]1-ВС Р 5 Кас '!O28</f>
        <v>35</v>
      </c>
      <c r="P28" s="212">
        <f>'[6]1-ВС Р 5 Кас '!P28</f>
        <v>0</v>
      </c>
      <c r="Q28" s="212">
        <f>'[6]1-ВС Р 5 Кас '!Q28</f>
        <v>18</v>
      </c>
      <c r="R28" s="212">
        <f>'[6]1-ВС Р 5 Кас '!R28</f>
        <v>1</v>
      </c>
      <c r="S28" s="212">
        <f>'[6]1-ВС Р 5 Кас '!S28</f>
        <v>4</v>
      </c>
      <c r="T28" s="212">
        <f>'[6]1-ВС Р 5 Кас '!T28</f>
        <v>12</v>
      </c>
      <c r="U28" s="212">
        <f>'[6]1-ВС Р 5 Кас '!U28</f>
        <v>22</v>
      </c>
    </row>
    <row r="29" spans="1:21" ht="49.5" customHeight="1">
      <c r="A29" s="166">
        <v>0</v>
      </c>
      <c r="B29" s="375" t="s">
        <v>241</v>
      </c>
      <c r="C29" s="376"/>
      <c r="D29" s="210">
        <v>25</v>
      </c>
      <c r="E29" s="212">
        <f>'[6]1-ВС Р 5 Кас '!E29</f>
        <v>7</v>
      </c>
      <c r="F29" s="212">
        <f>'[6]1-ВС Р 5 Кас '!F29</f>
        <v>0</v>
      </c>
      <c r="G29" s="212">
        <f>'[6]1-ВС Р 5 Кас '!G29</f>
        <v>7</v>
      </c>
      <c r="H29" s="212">
        <f>'[6]1-ВС Р 5 Кас '!H29</f>
        <v>0</v>
      </c>
      <c r="I29" s="212">
        <f>'[6]1-ВС Р 5 Кас '!I29</f>
        <v>7</v>
      </c>
      <c r="J29" s="212">
        <f>'[6]1-ВС Р 5 Кас '!J29</f>
        <v>4</v>
      </c>
      <c r="K29" s="212">
        <f>'[6]1-ВС Р 5 Кас '!K29</f>
        <v>1</v>
      </c>
      <c r="L29" s="212">
        <f>'[6]1-ВС Р 5 Кас '!L29</f>
        <v>0</v>
      </c>
      <c r="M29" s="212">
        <f>'[6]1-ВС Р 5 Кас '!M29</f>
        <v>1</v>
      </c>
      <c r="N29" s="212">
        <f>'[6]1-ВС Р 5 Кас '!N29</f>
        <v>0</v>
      </c>
      <c r="O29" s="212">
        <f>'[6]1-ВС Р 5 Кас '!O29</f>
        <v>1</v>
      </c>
      <c r="P29" s="212">
        <f>'[6]1-ВС Р 5 Кас '!P29</f>
        <v>0</v>
      </c>
      <c r="Q29" s="212">
        <f>'[6]1-ВС Р 5 Кас '!Q29</f>
        <v>0</v>
      </c>
      <c r="R29" s="212">
        <f>'[6]1-ВС Р 5 Кас '!R29</f>
        <v>0</v>
      </c>
      <c r="S29" s="212">
        <f>'[6]1-ВС Р 5 Кас '!S29</f>
        <v>1</v>
      </c>
      <c r="T29" s="212">
        <f>'[6]1-ВС Р 5 Кас '!T29</f>
        <v>0</v>
      </c>
      <c r="U29" s="212">
        <f>'[6]1-ВС Р 5 Кас '!U29</f>
        <v>0</v>
      </c>
    </row>
    <row r="30" spans="1:21" s="5" customFormat="1" ht="49.5" customHeight="1">
      <c r="A30" s="213">
        <v>0</v>
      </c>
      <c r="B30" s="377" t="s">
        <v>242</v>
      </c>
      <c r="C30" s="377"/>
      <c r="D30" s="210">
        <v>26</v>
      </c>
      <c r="E30" s="212">
        <f>'[6]1-ВС Р 5 Кас '!E30</f>
        <v>290</v>
      </c>
      <c r="F30" s="212">
        <f>'[6]1-ВС Р 5 Кас '!F30</f>
        <v>31</v>
      </c>
      <c r="G30" s="212">
        <f>'[6]1-ВС Р 5 Кас '!G30</f>
        <v>259</v>
      </c>
      <c r="H30" s="212">
        <f>'[6]1-ВС Р 5 Кас '!H30</f>
        <v>1</v>
      </c>
      <c r="I30" s="212">
        <f>'[6]1-ВС Р 5 Кас '!I30</f>
        <v>250</v>
      </c>
      <c r="J30" s="212">
        <f>'[6]1-ВС Р 5 Кас '!J30</f>
        <v>43</v>
      </c>
      <c r="K30" s="212">
        <f>'[6]1-ВС Р 5 Кас '!K30</f>
        <v>12</v>
      </c>
      <c r="L30" s="212">
        <f>'[6]1-ВС Р 5 Кас '!L30</f>
        <v>17</v>
      </c>
      <c r="M30" s="212">
        <f>'[6]1-ВС Р 5 Кас '!M30</f>
        <v>131</v>
      </c>
      <c r="N30" s="212">
        <f>'[6]1-ВС Р 5 Кас '!N30</f>
        <v>2</v>
      </c>
      <c r="O30" s="212">
        <f>'[6]1-ВС Р 5 Кас '!O30</f>
        <v>45</v>
      </c>
      <c r="P30" s="212">
        <f>'[6]1-ВС Р 5 Кас '!P30</f>
        <v>0</v>
      </c>
      <c r="Q30" s="212">
        <f>'[6]1-ВС Р 5 Кас '!Q30</f>
        <v>27</v>
      </c>
      <c r="R30" s="212">
        <f>'[6]1-ВС Р 5 Кас '!R30</f>
        <v>2</v>
      </c>
      <c r="S30" s="212">
        <f>'[6]1-ВС Р 5 Кас '!S30</f>
        <v>8</v>
      </c>
      <c r="T30" s="212">
        <f>'[6]1-ВС Р 5 Кас '!T30</f>
        <v>8</v>
      </c>
      <c r="U30" s="212">
        <f>'[6]1-ВС Р 5 Кас '!U30</f>
        <v>39</v>
      </c>
    </row>
    <row r="31" spans="1:21" ht="49.5" customHeight="1">
      <c r="A31" s="166">
        <v>0</v>
      </c>
      <c r="B31" s="378" t="s">
        <v>243</v>
      </c>
      <c r="C31" s="378"/>
      <c r="D31" s="210">
        <v>27</v>
      </c>
      <c r="E31" s="214">
        <f>'[6]1-ВС Р 5 Кас '!E31</f>
        <v>2001</v>
      </c>
      <c r="F31" s="214">
        <f>'[6]1-ВС Р 5 Кас '!F31</f>
        <v>289</v>
      </c>
      <c r="G31" s="214">
        <f>'[6]1-ВС Р 5 Кас '!G31</f>
        <v>1712</v>
      </c>
      <c r="H31" s="214">
        <f>'[6]1-ВС Р 5 Кас '!H31</f>
        <v>14</v>
      </c>
      <c r="I31" s="214">
        <f>'[6]1-ВС Р 5 Кас '!I31</f>
        <v>1697</v>
      </c>
      <c r="J31" s="214">
        <f>'[6]1-ВС Р 5 Кас '!J31</f>
        <v>399</v>
      </c>
      <c r="K31" s="214">
        <f>'[6]1-ВС Р 5 Кас '!K31</f>
        <v>203</v>
      </c>
      <c r="L31" s="214">
        <f>'[6]1-ВС Р 5 Кас '!L31</f>
        <v>85</v>
      </c>
      <c r="M31" s="214">
        <f>'[6]1-ВС Р 5 Кас '!M31</f>
        <v>733</v>
      </c>
      <c r="N31" s="214">
        <f>'[6]1-ВС Р 5 Кас '!N31</f>
        <v>17</v>
      </c>
      <c r="O31" s="214">
        <f>'[6]1-ВС Р 5 Кас '!O31</f>
        <v>260</v>
      </c>
      <c r="P31" s="214">
        <f>'[6]1-ВС Р 5 Кас '!P31</f>
        <v>4</v>
      </c>
      <c r="Q31" s="214">
        <f>'[6]1-ВС Р 5 Кас '!Q31</f>
        <v>181</v>
      </c>
      <c r="R31" s="214">
        <f>'[6]1-ВС Р 5 Кас '!R31</f>
        <v>22</v>
      </c>
      <c r="S31" s="214">
        <f>'[6]1-ВС Р 5 Кас '!S31</f>
        <v>20</v>
      </c>
      <c r="T31" s="214">
        <f>'[6]1-ВС Р 5 Кас '!T31</f>
        <v>33</v>
      </c>
      <c r="U31" s="214">
        <f>'[6]1-ВС Р 5 Кас '!U31</f>
        <v>297</v>
      </c>
    </row>
    <row r="32" spans="1:21" s="39" customFormat="1" ht="59.25" customHeight="1">
      <c r="A32" s="166">
        <v>0</v>
      </c>
      <c r="B32" s="379" t="s">
        <v>244</v>
      </c>
      <c r="C32" s="379"/>
      <c r="D32" s="210">
        <v>28</v>
      </c>
      <c r="E32" s="211">
        <f>'[6]1-ВС Р 5 Кас '!E32</f>
        <v>300</v>
      </c>
      <c r="F32" s="211">
        <f>'[6]1-ВС Р 5 Кас '!F32</f>
        <v>75</v>
      </c>
      <c r="G32" s="211">
        <f>'[6]1-ВС Р 5 Кас '!G32</f>
        <v>225</v>
      </c>
      <c r="H32" s="211">
        <f>'[6]1-ВС Р 5 Кас '!H32</f>
        <v>1</v>
      </c>
      <c r="I32" s="211">
        <f>'[6]1-ВС Р 5 Кас '!I32</f>
        <v>243</v>
      </c>
      <c r="J32" s="211">
        <f>'[6]1-ВС Р 5 Кас '!J32</f>
        <v>62</v>
      </c>
      <c r="K32" s="211">
        <f>'[6]1-ВС Р 5 Кас '!K32</f>
        <v>26</v>
      </c>
      <c r="L32" s="211">
        <f>'[6]1-ВС Р 5 Кас '!L32</f>
        <v>17</v>
      </c>
      <c r="M32" s="211">
        <f>'[6]1-ВС Р 5 Кас '!M32</f>
        <v>87</v>
      </c>
      <c r="N32" s="211">
        <f>'[6]1-ВС Р 5 Кас '!N32</f>
        <v>5</v>
      </c>
      <c r="O32" s="211">
        <f>'[6]1-ВС Р 5 Кас '!O32</f>
        <v>46</v>
      </c>
      <c r="P32" s="211">
        <f>'[6]1-ВС Р 5 Кас '!P32</f>
        <v>1</v>
      </c>
      <c r="Q32" s="211">
        <f>'[6]1-ВС Р 5 Кас '!Q32</f>
        <v>31</v>
      </c>
      <c r="R32" s="215">
        <f>'[6]1-ВС Р 5 Кас '!R32</f>
        <v>2</v>
      </c>
      <c r="S32" s="211">
        <f>'[6]1-ВС Р 5 Кас '!S32</f>
        <v>4</v>
      </c>
      <c r="T32" s="211">
        <f>'[6]1-ВС Р 5 Кас '!T32</f>
        <v>8</v>
      </c>
      <c r="U32" s="211">
        <f>'[6]1-ВС Р 5 Кас '!U32</f>
        <v>68</v>
      </c>
    </row>
    <row r="33" spans="1:21" s="39" customFormat="1" ht="70.5" customHeight="1">
      <c r="A33" s="166">
        <v>0</v>
      </c>
      <c r="B33" s="380" t="s">
        <v>245</v>
      </c>
      <c r="C33" s="381"/>
      <c r="D33" s="210">
        <v>29</v>
      </c>
      <c r="E33" s="211">
        <f>'[6]1-ВС Р 5 Кас '!E33</f>
        <v>11627</v>
      </c>
      <c r="F33" s="211">
        <f>'[6]1-ВС Р 5 Кас '!F33</f>
        <v>3899</v>
      </c>
      <c r="G33" s="211">
        <f>'[6]1-ВС Р 5 Кас '!G33</f>
        <v>7728</v>
      </c>
      <c r="H33" s="211">
        <f>'[6]1-ВС Р 5 Кас '!H33</f>
        <v>6</v>
      </c>
      <c r="I33" s="211">
        <f>'[6]1-ВС Р 5 Кас '!I33</f>
        <v>7896</v>
      </c>
      <c r="J33" s="211">
        <f>'[6]1-ВС Р 5 Кас '!J33</f>
        <v>2622</v>
      </c>
      <c r="K33" s="211">
        <f>'[6]1-ВС Р 5 Кас '!K33</f>
        <v>2480</v>
      </c>
      <c r="L33" s="211">
        <f>'[6]1-ВС Р 5 Кас '!L33</f>
        <v>119</v>
      </c>
      <c r="M33" s="211">
        <f>'[6]1-ВС Р 5 Кас '!M33</f>
        <v>1615</v>
      </c>
      <c r="N33" s="211">
        <f>'[6]1-ВС Р 5 Кас '!N33</f>
        <v>222</v>
      </c>
      <c r="O33" s="211">
        <f>'[6]1-ВС Р 5 Кас '!O33</f>
        <v>831</v>
      </c>
      <c r="P33" s="211">
        <f>'[6]1-ВС Р 5 Кас '!P33</f>
        <v>22</v>
      </c>
      <c r="Q33" s="211">
        <f>'[6]1-ВС Р 5 Кас '!Q33</f>
        <v>809</v>
      </c>
      <c r="R33" s="211">
        <f>'[6]1-ВС Р 5 Кас '!R33</f>
        <v>0</v>
      </c>
      <c r="S33" s="211">
        <f>'[6]1-ВС Р 5 Кас '!S33</f>
        <v>0</v>
      </c>
      <c r="T33" s="211">
        <f>'[6]1-ВС Р 5 Кас '!T33</f>
        <v>0</v>
      </c>
      <c r="U33" s="211">
        <f>'[6]1-ВС Р 5 Кас '!U33</f>
        <v>2296</v>
      </c>
    </row>
    <row r="34" spans="1:21" ht="51.75" customHeight="1">
      <c r="A34" s="216">
        <v>0</v>
      </c>
      <c r="B34" s="382" t="s">
        <v>246</v>
      </c>
      <c r="C34" s="382"/>
      <c r="D34" s="210">
        <v>30</v>
      </c>
      <c r="E34" s="211">
        <f>'[6]1-ВС Р 5 Кас '!E34</f>
        <v>33065</v>
      </c>
      <c r="F34" s="217">
        <f>'[6]1-ВС Р 5 Кас '!F34</f>
        <v>10365</v>
      </c>
      <c r="G34" s="211">
        <f>'[6]1-ВС Р 5 Кас '!G34</f>
        <v>22700</v>
      </c>
      <c r="H34" s="211">
        <f>'[6]1-ВС Р 5 Кас '!H34</f>
        <v>100</v>
      </c>
      <c r="I34" s="211">
        <f>'[6]1-ВС Р 5 Кас '!I34</f>
        <v>24578</v>
      </c>
      <c r="J34" s="211">
        <f>'[6]1-ВС Р 5 Кас '!J34</f>
        <v>9081</v>
      </c>
      <c r="K34" s="211">
        <f>'[6]1-ВС Р 5 Кас '!K34</f>
        <v>3134</v>
      </c>
      <c r="L34" s="211">
        <f>'[6]1-ВС Р 5 Кас '!L34</f>
        <v>379</v>
      </c>
      <c r="M34" s="211">
        <f>'[6]1-ВС Р 5 Кас '!M34</f>
        <v>7136</v>
      </c>
      <c r="N34" s="211">
        <f>'[6]1-ВС Р 5 Кас '!N34</f>
        <v>666</v>
      </c>
      <c r="O34" s="211">
        <f>'[6]1-ВС Р 5 Кас '!O34</f>
        <v>4182</v>
      </c>
      <c r="P34" s="211">
        <f>'[6]1-ВС Р 5 Кас '!P34</f>
        <v>179</v>
      </c>
      <c r="Q34" s="211">
        <f>'[6]1-ВС Р 5 Кас '!Q34</f>
        <v>2002</v>
      </c>
      <c r="R34" s="211">
        <f>'[6]1-ВС Р 5 Кас '!R34</f>
        <v>255</v>
      </c>
      <c r="S34" s="211">
        <f>'[6]1-ВС Р 5 Кас '!S34</f>
        <v>1019</v>
      </c>
      <c r="T34" s="211">
        <f>'[6]1-ВС Р 5 Кас '!T34</f>
        <v>541</v>
      </c>
      <c r="U34" s="211">
        <f>'[6]1-ВС Р 5 Кас '!U34</f>
        <v>8043</v>
      </c>
    </row>
    <row r="35" spans="1:21" ht="51.75" customHeight="1">
      <c r="A35" s="216">
        <v>0</v>
      </c>
      <c r="B35" s="377" t="s">
        <v>247</v>
      </c>
      <c r="C35" s="377"/>
      <c r="D35" s="210">
        <v>31</v>
      </c>
      <c r="E35" s="212">
        <f>'[6]1-ВС Р 5 Кас '!E35</f>
        <v>31513</v>
      </c>
      <c r="F35" s="218">
        <f>'[6]1-ВС Р 5 Кас '!F35</f>
        <v>9809</v>
      </c>
      <c r="G35" s="212">
        <f>'[6]1-ВС Р 5 Кас '!G35</f>
        <v>21704</v>
      </c>
      <c r="H35" s="212">
        <f>'[6]1-ВС Р 5 Кас '!H35</f>
        <v>89</v>
      </c>
      <c r="I35" s="212">
        <f>'[6]1-ВС Р 5 Кас '!I35</f>
        <v>23344</v>
      </c>
      <c r="J35" s="212">
        <f>'[6]1-ВС Р 5 Кас '!J35</f>
        <v>8746</v>
      </c>
      <c r="K35" s="212">
        <f>'[6]1-ВС Р 5 Кас '!K35</f>
        <v>2951</v>
      </c>
      <c r="L35" s="212">
        <f>'[6]1-ВС Р 5 Кас '!L35</f>
        <v>362</v>
      </c>
      <c r="M35" s="212">
        <f>'[6]1-ВС Р 5 Кас '!M35</f>
        <v>6740</v>
      </c>
      <c r="N35" s="212">
        <f>'[6]1-ВС Р 5 Кас '!N35</f>
        <v>636</v>
      </c>
      <c r="O35" s="212">
        <f>'[6]1-ВС Р 5 Кас '!O35</f>
        <v>3909</v>
      </c>
      <c r="P35" s="212">
        <f>'[6]1-ВС Р 5 Кас '!P35</f>
        <v>150</v>
      </c>
      <c r="Q35" s="212">
        <f>'[6]1-ВС Р 5 Кас '!Q35</f>
        <v>1893</v>
      </c>
      <c r="R35" s="212">
        <f>'[6]1-ВС Р 5 Кас '!R35</f>
        <v>236</v>
      </c>
      <c r="S35" s="212">
        <f>'[6]1-ВС Р 5 Кас '!S35</f>
        <v>955</v>
      </c>
      <c r="T35" s="212">
        <f>'[6]1-ВС Р 5 Кас '!T35</f>
        <v>505</v>
      </c>
      <c r="U35" s="212">
        <f>'[6]1-ВС Р 5 Кас '!U35</f>
        <v>7759</v>
      </c>
    </row>
    <row r="36" spans="1:21" ht="51.75" customHeight="1">
      <c r="A36" s="216">
        <v>0</v>
      </c>
      <c r="B36" s="377" t="s">
        <v>248</v>
      </c>
      <c r="C36" s="377"/>
      <c r="D36" s="210">
        <v>32</v>
      </c>
      <c r="E36" s="212">
        <f>'[6]1-ВС Р 5 Кас '!E36</f>
        <v>3134</v>
      </c>
      <c r="F36" s="218">
        <f>'[6]1-ВС Р 5 Кас '!F36</f>
        <v>1183</v>
      </c>
      <c r="G36" s="212">
        <f>'[6]1-ВС Р 5 Кас '!G36</f>
        <v>1951</v>
      </c>
      <c r="H36" s="212">
        <f>'[6]1-ВС Р 5 Кас '!H36</f>
        <v>9</v>
      </c>
      <c r="I36" s="212">
        <f>'[6]1-ВС Р 5 Кас '!I36</f>
        <v>2096</v>
      </c>
      <c r="J36" s="212">
        <f>'[6]1-ВС Р 5 Кас '!J36</f>
        <v>446</v>
      </c>
      <c r="K36" s="212">
        <f>'[6]1-ВС Р 5 Кас '!K36</f>
        <v>287</v>
      </c>
      <c r="L36" s="212">
        <f>'[6]1-ВС Р 5 Кас '!L36</f>
        <v>50</v>
      </c>
      <c r="M36" s="212">
        <f>'[6]1-ВС Р 5 Кас '!M36</f>
        <v>762</v>
      </c>
      <c r="N36" s="212">
        <f>'[6]1-ВС Р 5 Кас '!N36</f>
        <v>74</v>
      </c>
      <c r="O36" s="212">
        <f>'[6]1-ВС Р 5 Кас '!O36</f>
        <v>477</v>
      </c>
      <c r="P36" s="212">
        <f>'[6]1-ВС Р 5 Кас '!P36</f>
        <v>15</v>
      </c>
      <c r="Q36" s="212">
        <f>'[6]1-ВС Р 5 Кас '!Q36</f>
        <v>240</v>
      </c>
      <c r="R36" s="212">
        <f>'[6]1-ВС Р 5 Кас '!R36</f>
        <v>31</v>
      </c>
      <c r="S36" s="212">
        <f>'[6]1-ВС Р 5 Кас '!S36</f>
        <v>116</v>
      </c>
      <c r="T36" s="212">
        <f>'[6]1-ВС Р 5 Кас '!T36</f>
        <v>60</v>
      </c>
      <c r="U36" s="212">
        <f>'[6]1-ВС Р 5 Кас '!U36</f>
        <v>977</v>
      </c>
    </row>
    <row r="37" spans="1:21" ht="51.75" customHeight="1">
      <c r="A37" s="216">
        <v>0</v>
      </c>
      <c r="B37" s="377" t="s">
        <v>249</v>
      </c>
      <c r="C37" s="377"/>
      <c r="D37" s="210">
        <v>33</v>
      </c>
      <c r="E37" s="212">
        <f>'[6]1-ВС Р 5 Кас '!E37</f>
        <v>3058</v>
      </c>
      <c r="F37" s="218">
        <f>'[6]1-ВС Р 5 Кас '!F37</f>
        <v>1098</v>
      </c>
      <c r="G37" s="212">
        <f>'[6]1-ВС Р 5 Кас '!G37</f>
        <v>1960</v>
      </c>
      <c r="H37" s="212">
        <f>'[6]1-ВС Р 5 Кас '!H37</f>
        <v>7</v>
      </c>
      <c r="I37" s="212">
        <f>'[6]1-ВС Р 5 Кас '!I37</f>
        <v>2002</v>
      </c>
      <c r="J37" s="212">
        <f>'[6]1-ВС Р 5 Кас '!J37</f>
        <v>431</v>
      </c>
      <c r="K37" s="212">
        <f>'[6]1-ВС Р 5 Кас '!K37</f>
        <v>299</v>
      </c>
      <c r="L37" s="212">
        <f>'[6]1-ВС Р 5 Кас '!L37</f>
        <v>36</v>
      </c>
      <c r="M37" s="212">
        <f>'[6]1-ВС Р 5 Кас '!M37</f>
        <v>748</v>
      </c>
      <c r="N37" s="212">
        <f>'[6]1-ВС Р 5 Кас '!N37</f>
        <v>71</v>
      </c>
      <c r="O37" s="212">
        <f>'[6]1-ВС Р 5 Кас '!O37</f>
        <v>417</v>
      </c>
      <c r="P37" s="212">
        <f>'[6]1-ВС Р 5 Кас '!P37</f>
        <v>15</v>
      </c>
      <c r="Q37" s="212">
        <f>'[6]1-ВС Р 5 Кас '!Q37</f>
        <v>191</v>
      </c>
      <c r="R37" s="212">
        <f>'[6]1-ВС Р 5 Кас '!R37</f>
        <v>26</v>
      </c>
      <c r="S37" s="212">
        <f>'[6]1-ВС Р 5 Кас '!S37</f>
        <v>113</v>
      </c>
      <c r="T37" s="212">
        <f>'[6]1-ВС Р 5 Кас '!T37</f>
        <v>60</v>
      </c>
      <c r="U37" s="212">
        <f>'[6]1-ВС Р 5 Кас '!U37</f>
        <v>997</v>
      </c>
    </row>
    <row r="38" spans="1:21" ht="51.75" customHeight="1">
      <c r="A38" s="216">
        <v>0</v>
      </c>
      <c r="B38" s="377" t="s">
        <v>250</v>
      </c>
      <c r="C38" s="377"/>
      <c r="D38" s="210">
        <v>34</v>
      </c>
      <c r="E38" s="212">
        <f>'[6]1-ВС Р 5 Кас '!E38</f>
        <v>72</v>
      </c>
      <c r="F38" s="218">
        <f>'[6]1-ВС Р 5 Кас '!F38</f>
        <v>34</v>
      </c>
      <c r="G38" s="212">
        <f>'[6]1-ВС Р 5 Кас '!G38</f>
        <v>38</v>
      </c>
      <c r="H38" s="212">
        <f>'[6]1-ВС Р 5 Кас '!H38</f>
        <v>2</v>
      </c>
      <c r="I38" s="212">
        <f>'[6]1-ВС Р 5 Кас '!I38</f>
        <v>47</v>
      </c>
      <c r="J38" s="212">
        <f>'[6]1-ВС Р 5 Кас '!J38</f>
        <v>12</v>
      </c>
      <c r="K38" s="212">
        <f>'[6]1-ВС Р 5 Кас '!K38</f>
        <v>3</v>
      </c>
      <c r="L38" s="212">
        <f>'[6]1-ВС Р 5 Кас '!L38</f>
        <v>5</v>
      </c>
      <c r="M38" s="212">
        <f>'[6]1-ВС Р 5 Кас '!M38</f>
        <v>15</v>
      </c>
      <c r="N38" s="212">
        <f>'[6]1-ВС Р 5 Кас '!N38</f>
        <v>1</v>
      </c>
      <c r="O38" s="212">
        <f>'[6]1-ВС Р 5 Кас '!O38</f>
        <v>11</v>
      </c>
      <c r="P38" s="212">
        <f>'[6]1-ВС Р 5 Кас '!P38</f>
        <v>1</v>
      </c>
      <c r="Q38" s="212">
        <f>'[6]1-ВС Р 5 Кас '!Q38</f>
        <v>5</v>
      </c>
      <c r="R38" s="212">
        <f>'[6]1-ВС Р 5 Кас '!R38</f>
        <v>0</v>
      </c>
      <c r="S38" s="212">
        <f>'[6]1-ВС Р 5 Кас '!S38</f>
        <v>5</v>
      </c>
      <c r="T38" s="212">
        <f>'[6]1-ВС Р 5 Кас '!T38</f>
        <v>0</v>
      </c>
      <c r="U38" s="212">
        <f>'[6]1-ВС Р 5 Кас '!U38</f>
        <v>22</v>
      </c>
    </row>
    <row r="39" spans="1:21" ht="51.75" customHeight="1">
      <c r="A39" s="216">
        <v>0</v>
      </c>
      <c r="B39" s="377" t="s">
        <v>251</v>
      </c>
      <c r="C39" s="377"/>
      <c r="D39" s="210">
        <v>35</v>
      </c>
      <c r="E39" s="212">
        <f>'[6]1-ВС Р 5 Кас '!E39</f>
        <v>10646</v>
      </c>
      <c r="F39" s="218">
        <f>'[6]1-ВС Р 5 Кас '!F39</f>
        <v>3328</v>
      </c>
      <c r="G39" s="212">
        <f>'[6]1-ВС Р 5 Кас '!G39</f>
        <v>7318</v>
      </c>
      <c r="H39" s="212">
        <f>'[6]1-ВС Р 5 Кас '!H39</f>
        <v>40</v>
      </c>
      <c r="I39" s="212">
        <f>'[6]1-ВС Р 5 Кас '!I39</f>
        <v>8113</v>
      </c>
      <c r="J39" s="212">
        <f>'[6]1-ВС Р 5 Кас '!J39</f>
        <v>3378</v>
      </c>
      <c r="K39" s="212">
        <f>'[6]1-ВС Р 5 Кас '!K39</f>
        <v>791</v>
      </c>
      <c r="L39" s="212">
        <f>'[6]1-ВС Р 5 Кас '!L39</f>
        <v>134</v>
      </c>
      <c r="M39" s="212">
        <f>'[6]1-ВС Р 5 Кас '!M39</f>
        <v>2084</v>
      </c>
      <c r="N39" s="212">
        <f>'[6]1-ВС Р 5 Кас '!N39</f>
        <v>254</v>
      </c>
      <c r="O39" s="212">
        <f>'[6]1-ВС Р 5 Кас '!O39</f>
        <v>1472</v>
      </c>
      <c r="P39" s="212">
        <f>'[6]1-ВС Р 5 Кас '!P39</f>
        <v>49</v>
      </c>
      <c r="Q39" s="212">
        <f>'[6]1-ВС Р 5 Кас '!Q39</f>
        <v>706</v>
      </c>
      <c r="R39" s="212">
        <f>'[6]1-ВС Р 5 Кас '!R39</f>
        <v>84</v>
      </c>
      <c r="S39" s="212">
        <f>'[6]1-ВС Р 5 Кас '!S39</f>
        <v>388</v>
      </c>
      <c r="T39" s="212">
        <f>'[6]1-ВС Р 5 Кас '!T39</f>
        <v>151</v>
      </c>
      <c r="U39" s="212">
        <f>'[6]1-ВС Р 5 Кас '!U39</f>
        <v>2456</v>
      </c>
    </row>
    <row r="40" spans="1:21" ht="51.75" customHeight="1">
      <c r="A40" s="216">
        <v>0</v>
      </c>
      <c r="B40" s="377" t="s">
        <v>252</v>
      </c>
      <c r="C40" s="377"/>
      <c r="D40" s="210">
        <v>36</v>
      </c>
      <c r="E40" s="212">
        <f>'[6]1-ВС Р 5 Кас '!E40</f>
        <v>4029</v>
      </c>
      <c r="F40" s="218">
        <f>'[6]1-ВС Р 5 Кас '!F40</f>
        <v>818</v>
      </c>
      <c r="G40" s="212">
        <f>'[6]1-ВС Р 5 Кас '!G40</f>
        <v>3211</v>
      </c>
      <c r="H40" s="212">
        <f>'[6]1-ВС Р 5 Кас '!H40</f>
        <v>15</v>
      </c>
      <c r="I40" s="212">
        <f>'[6]1-ВС Р 5 Кас '!I40</f>
        <v>3153</v>
      </c>
      <c r="J40" s="212">
        <f>'[6]1-ВС Р 5 Кас '!J40</f>
        <v>1807</v>
      </c>
      <c r="K40" s="212">
        <f>'[6]1-ВС Р 5 Кас '!K40</f>
        <v>409</v>
      </c>
      <c r="L40" s="212">
        <f>'[6]1-ВС Р 5 Кас '!L40</f>
        <v>26</v>
      </c>
      <c r="M40" s="212">
        <f>'[6]1-ВС Р 5 Кас '!M40</f>
        <v>553</v>
      </c>
      <c r="N40" s="212">
        <f>'[6]1-ВС Р 5 Кас '!N40</f>
        <v>59</v>
      </c>
      <c r="O40" s="212">
        <f>'[6]1-ВС Р 5 Кас '!O40</f>
        <v>299</v>
      </c>
      <c r="P40" s="212">
        <f>'[6]1-ВС Р 5 Кас '!P40</f>
        <v>24</v>
      </c>
      <c r="Q40" s="212">
        <f>'[6]1-ВС Р 5 Кас '!Q40</f>
        <v>139</v>
      </c>
      <c r="R40" s="212">
        <f>'[6]1-ВС Р 5 Кас '!R40</f>
        <v>27</v>
      </c>
      <c r="S40" s="212">
        <f>'[6]1-ВС Р 5 Кас '!S40</f>
        <v>60</v>
      </c>
      <c r="T40" s="212">
        <f>'[6]1-ВС Р 5 Кас '!T40</f>
        <v>36</v>
      </c>
      <c r="U40" s="212">
        <f>'[6]1-ВС Р 5 Кас '!U40</f>
        <v>781</v>
      </c>
    </row>
    <row r="41" spans="1:21" ht="51.75" customHeight="1">
      <c r="A41" s="216">
        <v>0</v>
      </c>
      <c r="B41" s="377" t="s">
        <v>253</v>
      </c>
      <c r="C41" s="377"/>
      <c r="D41" s="210">
        <v>37</v>
      </c>
      <c r="E41" s="212">
        <f>'[6]1-ВС Р 5 Кас '!E41</f>
        <v>403</v>
      </c>
      <c r="F41" s="218">
        <f>'[6]1-ВС Р 5 Кас '!F41</f>
        <v>126</v>
      </c>
      <c r="G41" s="212">
        <f>'[6]1-ВС Р 5 Кас '!G41</f>
        <v>277</v>
      </c>
      <c r="H41" s="212">
        <f>'[6]1-ВС Р 5 Кас '!H41</f>
        <v>0</v>
      </c>
      <c r="I41" s="212">
        <f>'[6]1-ВС Р 5 Кас '!I41</f>
        <v>274</v>
      </c>
      <c r="J41" s="212">
        <f>'[6]1-ВС Р 5 Кас '!J41</f>
        <v>85</v>
      </c>
      <c r="K41" s="212">
        <f>'[6]1-ВС Р 5 Кас '!K41</f>
        <v>47</v>
      </c>
      <c r="L41" s="212">
        <f>'[6]1-ВС Р 5 Кас '!L41</f>
        <v>5</v>
      </c>
      <c r="M41" s="212">
        <f>'[6]1-ВС Р 5 Кас '!M41</f>
        <v>92</v>
      </c>
      <c r="N41" s="212">
        <f>'[6]1-ВС Р 5 Кас '!N41</f>
        <v>2</v>
      </c>
      <c r="O41" s="212">
        <f>'[6]1-ВС Р 5 Кас '!O41</f>
        <v>43</v>
      </c>
      <c r="P41" s="212">
        <f>'[6]1-ВС Р 5 Кас '!P41</f>
        <v>2</v>
      </c>
      <c r="Q41" s="212">
        <f>'[6]1-ВС Р 5 Кас '!Q41</f>
        <v>16</v>
      </c>
      <c r="R41" s="212">
        <f>'[6]1-ВС Р 5 Кас '!R41</f>
        <v>4</v>
      </c>
      <c r="S41" s="212">
        <f>'[6]1-ВС Р 5 Кас '!S41</f>
        <v>12</v>
      </c>
      <c r="T41" s="212">
        <f>'[6]1-ВС Р 5 Кас '!T41</f>
        <v>8</v>
      </c>
      <c r="U41" s="212">
        <f>'[6]1-ВС Р 5 Кас '!U41</f>
        <v>112</v>
      </c>
    </row>
    <row r="42" spans="1:21" ht="51.75" customHeight="1">
      <c r="A42" s="216">
        <v>0</v>
      </c>
      <c r="B42" s="377" t="s">
        <v>254</v>
      </c>
      <c r="C42" s="377"/>
      <c r="D42" s="210">
        <v>38</v>
      </c>
      <c r="E42" s="212">
        <f>'[6]1-ВС Р 5 Кас '!E42</f>
        <v>1696</v>
      </c>
      <c r="F42" s="218">
        <f>'[6]1-ВС Р 5 Кас '!F42</f>
        <v>692</v>
      </c>
      <c r="G42" s="212">
        <f>'[6]1-ВС Р 5 Кас '!G42</f>
        <v>1004</v>
      </c>
      <c r="H42" s="212">
        <f>'[6]1-ВС Р 5 Кас '!H42</f>
        <v>0</v>
      </c>
      <c r="I42" s="212">
        <f>'[6]1-ВС Р 5 Кас '!I42</f>
        <v>1215</v>
      </c>
      <c r="J42" s="212">
        <f>'[6]1-ВС Р 5 Кас '!J42</f>
        <v>146</v>
      </c>
      <c r="K42" s="212">
        <f>'[6]1-ВС Р 5 Кас '!K42</f>
        <v>217</v>
      </c>
      <c r="L42" s="212">
        <f>'[6]1-ВС Р 5 Кас '!L42</f>
        <v>15</v>
      </c>
      <c r="M42" s="212">
        <f>'[6]1-ВС Р 5 Кас '!M42</f>
        <v>569</v>
      </c>
      <c r="N42" s="212">
        <f>'[6]1-ВС Р 5 Кас '!N42</f>
        <v>48</v>
      </c>
      <c r="O42" s="212">
        <f>'[6]1-ВС Р 5 Кас '!O42</f>
        <v>220</v>
      </c>
      <c r="P42" s="212">
        <f>'[6]1-ВС Р 5 Кас '!P42</f>
        <v>5</v>
      </c>
      <c r="Q42" s="212">
        <f>'[6]1-ВС Р 5 Кас '!Q42</f>
        <v>101</v>
      </c>
      <c r="R42" s="212">
        <f>'[6]1-ВС Р 5 Кас '!R42</f>
        <v>13</v>
      </c>
      <c r="S42" s="212">
        <f>'[6]1-ВС Р 5 Кас '!S42</f>
        <v>63</v>
      </c>
      <c r="T42" s="212">
        <f>'[6]1-ВС Р 5 Кас '!T42</f>
        <v>36</v>
      </c>
      <c r="U42" s="212">
        <f>'[6]1-ВС Р 5 Кас '!U42</f>
        <v>476</v>
      </c>
    </row>
    <row r="43" spans="1:21" ht="66" customHeight="1">
      <c r="A43" s="216">
        <v>0</v>
      </c>
      <c r="B43" s="377" t="s">
        <v>255</v>
      </c>
      <c r="C43" s="377"/>
      <c r="D43" s="210">
        <v>39</v>
      </c>
      <c r="E43" s="212">
        <f>'[6]1-ВС Р 5 Кас '!E43</f>
        <v>1714</v>
      </c>
      <c r="F43" s="218">
        <f>'[6]1-ВС Р 5 Кас '!F43</f>
        <v>621</v>
      </c>
      <c r="G43" s="212">
        <f>'[6]1-ВС Р 5 Кас '!G43</f>
        <v>1093</v>
      </c>
      <c r="H43" s="212">
        <f>'[6]1-ВС Р 5 Кас '!H43</f>
        <v>1</v>
      </c>
      <c r="I43" s="212">
        <f>'[6]1-ВС Р 5 Кас '!I43</f>
        <v>1269</v>
      </c>
      <c r="J43" s="212">
        <f>'[6]1-ВС Р 5 Кас '!J43</f>
        <v>316</v>
      </c>
      <c r="K43" s="212">
        <f>'[6]1-ВС Р 5 Кас '!K43</f>
        <v>227</v>
      </c>
      <c r="L43" s="212">
        <f>'[6]1-ВС Р 5 Кас '!L43</f>
        <v>28</v>
      </c>
      <c r="M43" s="212">
        <f>'[6]1-ВС Р 5 Кас '!M43</f>
        <v>434</v>
      </c>
      <c r="N43" s="212">
        <f>'[6]1-ВС Р 5 Кас '!N43</f>
        <v>17</v>
      </c>
      <c r="O43" s="212">
        <f>'[6]1-ВС Р 5 Кас '!O43</f>
        <v>247</v>
      </c>
      <c r="P43" s="212">
        <f>'[6]1-ВС Р 5 Кас '!P43</f>
        <v>10</v>
      </c>
      <c r="Q43" s="212">
        <f>'[6]1-ВС Р 5 Кас '!Q43</f>
        <v>131</v>
      </c>
      <c r="R43" s="212">
        <f>'[6]1-ВС Р 5 Кас '!R43</f>
        <v>8</v>
      </c>
      <c r="S43" s="212">
        <f>'[6]1-ВС Р 5 Кас '!S43</f>
        <v>47</v>
      </c>
      <c r="T43" s="212">
        <f>'[6]1-ВС Р 5 Кас '!T43</f>
        <v>44</v>
      </c>
      <c r="U43" s="212">
        <f>'[6]1-ВС Р 5 Кас '!U43</f>
        <v>429</v>
      </c>
    </row>
    <row r="44" spans="1:21" ht="52.5" customHeight="1">
      <c r="A44" s="216">
        <v>0</v>
      </c>
      <c r="B44" s="377" t="s">
        <v>256</v>
      </c>
      <c r="C44" s="377"/>
      <c r="D44" s="210">
        <v>40</v>
      </c>
      <c r="E44" s="212">
        <f>'[6]1-ВС Р 5 Кас '!E44</f>
        <v>1</v>
      </c>
      <c r="F44" s="218">
        <f>'[6]1-ВС Р 5 Кас '!F44</f>
        <v>0</v>
      </c>
      <c r="G44" s="212">
        <f>'[6]1-ВС Р 5 Кас '!G44</f>
        <v>1</v>
      </c>
      <c r="H44" s="212">
        <f>'[6]1-ВС Р 5 Кас '!H44</f>
        <v>0</v>
      </c>
      <c r="I44" s="212">
        <f>'[6]1-ВС Р 5 Кас '!I44</f>
        <v>0</v>
      </c>
      <c r="J44" s="212">
        <f>'[6]1-ВС Р 5 Кас '!J44</f>
        <v>0</v>
      </c>
      <c r="K44" s="212">
        <f>'[6]1-ВС Р 5 Кас '!K44</f>
        <v>0</v>
      </c>
      <c r="L44" s="212">
        <f>'[6]1-ВС Р 5 Кас '!L44</f>
        <v>0</v>
      </c>
      <c r="M44" s="212">
        <f>'[6]1-ВС Р 5 Кас '!M44</f>
        <v>0</v>
      </c>
      <c r="N44" s="212">
        <f>'[6]1-ВС Р 5 Кас '!N44</f>
        <v>0</v>
      </c>
      <c r="O44" s="212">
        <f>'[6]1-ВС Р 5 Кас '!O44</f>
        <v>0</v>
      </c>
      <c r="P44" s="212">
        <f>'[6]1-ВС Р 5 Кас '!P44</f>
        <v>0</v>
      </c>
      <c r="Q44" s="212">
        <f>'[6]1-ВС Р 5 Кас '!Q44</f>
        <v>0</v>
      </c>
      <c r="R44" s="212">
        <f>'[6]1-ВС Р 5 Кас '!R44</f>
        <v>0</v>
      </c>
      <c r="S44" s="212">
        <f>'[6]1-ВС Р 5 Кас '!S44</f>
        <v>0</v>
      </c>
      <c r="T44" s="212">
        <f>'[6]1-ВС Р 5 Кас '!T44</f>
        <v>0</v>
      </c>
      <c r="U44" s="212">
        <f>'[6]1-ВС Р 5 Кас '!U44</f>
        <v>1</v>
      </c>
    </row>
    <row r="45" spans="1:21" ht="55.5" customHeight="1">
      <c r="A45" s="216">
        <v>0</v>
      </c>
      <c r="B45" s="377" t="s">
        <v>257</v>
      </c>
      <c r="C45" s="377"/>
      <c r="D45" s="210">
        <v>41</v>
      </c>
      <c r="E45" s="212">
        <f>'[6]1-ВС Р 5 Кас '!E45</f>
        <v>2614</v>
      </c>
      <c r="F45" s="218">
        <f>'[6]1-ВС Р 5 Кас '!F45</f>
        <v>656</v>
      </c>
      <c r="G45" s="212">
        <f>'[6]1-ВС Р 5 Кас '!G45</f>
        <v>1958</v>
      </c>
      <c r="H45" s="212">
        <f>'[6]1-ВС Р 5 Кас '!H45</f>
        <v>3</v>
      </c>
      <c r="I45" s="212">
        <f>'[6]1-ВС Р 5 Кас '!I45</f>
        <v>2024</v>
      </c>
      <c r="J45" s="212">
        <f>'[6]1-ВС Р 5 Кас '!J45</f>
        <v>879</v>
      </c>
      <c r="K45" s="212">
        <f>'[6]1-ВС Р 5 Кас '!K45</f>
        <v>254</v>
      </c>
      <c r="L45" s="212">
        <f>'[6]1-ВС Р 5 Кас '!L45</f>
        <v>22</v>
      </c>
      <c r="M45" s="212">
        <f>'[6]1-ВС Р 5 Кас '!M45</f>
        <v>560</v>
      </c>
      <c r="N45" s="212">
        <f>'[6]1-ВС Р 5 Кас '!N45</f>
        <v>41</v>
      </c>
      <c r="O45" s="212">
        <f>'[6]1-ВС Р 5 Кас '!O45</f>
        <v>268</v>
      </c>
      <c r="P45" s="212">
        <f>'[6]1-ВС Р 5 Кас '!P45</f>
        <v>3</v>
      </c>
      <c r="Q45" s="212">
        <f>'[6]1-ВС Р 5 Кас '!Q45</f>
        <v>142</v>
      </c>
      <c r="R45" s="212">
        <f>'[6]1-ВС Р 5 Кас '!R45</f>
        <v>19</v>
      </c>
      <c r="S45" s="212">
        <f>'[6]1-ВС Р 5 Кас '!S45</f>
        <v>44</v>
      </c>
      <c r="T45" s="212">
        <f>'[6]1-ВС Р 5 Кас '!T45</f>
        <v>50</v>
      </c>
      <c r="U45" s="212">
        <f>'[6]1-ВС Р 5 Кас '!U45</f>
        <v>565</v>
      </c>
    </row>
    <row r="46" spans="1:21" ht="55.5" customHeight="1">
      <c r="A46" s="216">
        <v>0</v>
      </c>
      <c r="B46" s="377" t="s">
        <v>258</v>
      </c>
      <c r="C46" s="377"/>
      <c r="D46" s="210">
        <v>42</v>
      </c>
      <c r="E46" s="212">
        <f>'[6]1-ВС Р 5 Кас '!E46</f>
        <v>2845</v>
      </c>
      <c r="F46" s="218">
        <f>'[6]1-ВС Р 5 Кас '!F46</f>
        <v>854</v>
      </c>
      <c r="G46" s="212">
        <f>'[6]1-ВС Р 5 Кас '!G46</f>
        <v>1991</v>
      </c>
      <c r="H46" s="212">
        <f>'[6]1-ВС Р 5 Кас '!H46</f>
        <v>5</v>
      </c>
      <c r="I46" s="212">
        <f>'[6]1-ВС Р 5 Кас '!I46</f>
        <v>2139</v>
      </c>
      <c r="J46" s="212">
        <f>'[6]1-ВС Р 5 Кас '!J46</f>
        <v>770</v>
      </c>
      <c r="K46" s="212">
        <f>'[6]1-ВС Р 5 Кас '!K46</f>
        <v>290</v>
      </c>
      <c r="L46" s="212">
        <f>'[6]1-ВС Р 5 Кас '!L46</f>
        <v>24</v>
      </c>
      <c r="M46" s="212">
        <f>'[6]1-ВС Р 5 Кас '!M46</f>
        <v>702</v>
      </c>
      <c r="N46" s="212">
        <f>'[6]1-ВС Р 5 Кас '!N46</f>
        <v>48</v>
      </c>
      <c r="O46" s="212">
        <f>'[6]1-ВС Р 5 Кас '!O46</f>
        <v>305</v>
      </c>
      <c r="P46" s="212">
        <f>'[6]1-ВС Р 5 Кас '!P46</f>
        <v>13</v>
      </c>
      <c r="Q46" s="212">
        <f>'[6]1-ВС Р 5 Кас '!Q46</f>
        <v>167</v>
      </c>
      <c r="R46" s="212">
        <f>'[6]1-ВС Р 5 Кас '!R46</f>
        <v>14</v>
      </c>
      <c r="S46" s="212">
        <f>'[6]1-ВС Р 5 Кас '!S46</f>
        <v>63</v>
      </c>
      <c r="T46" s="212">
        <f>'[6]1-ВС Р 5 Кас '!T46</f>
        <v>40</v>
      </c>
      <c r="U46" s="212">
        <f>'[6]1-ВС Р 5 Кас '!U46</f>
        <v>671</v>
      </c>
    </row>
    <row r="47" spans="1:21" ht="55.5" customHeight="1">
      <c r="A47" s="216">
        <v>0</v>
      </c>
      <c r="B47" s="377" t="s">
        <v>259</v>
      </c>
      <c r="C47" s="377"/>
      <c r="D47" s="210">
        <v>43</v>
      </c>
      <c r="E47" s="212">
        <f>'[6]1-ВС Р 5 Кас '!E47</f>
        <v>972</v>
      </c>
      <c r="F47" s="218">
        <f>'[6]1-ВС Р 5 Кас '!F47</f>
        <v>274</v>
      </c>
      <c r="G47" s="212">
        <f>'[6]1-ВС Р 5 Кас '!G47</f>
        <v>698</v>
      </c>
      <c r="H47" s="212">
        <f>'[6]1-ВС Р 5 Кас '!H47</f>
        <v>4</v>
      </c>
      <c r="I47" s="212">
        <f>'[6]1-ВС Р 5 Кас '!I47</f>
        <v>768</v>
      </c>
      <c r="J47" s="212">
        <f>'[6]1-ВС Р 5 Кас '!J47</f>
        <v>416</v>
      </c>
      <c r="K47" s="212">
        <f>'[6]1-ВС Р 5 Кас '!K47</f>
        <v>87</v>
      </c>
      <c r="L47" s="212">
        <f>'[6]1-ВС Р 5 Кас '!L47</f>
        <v>11</v>
      </c>
      <c r="M47" s="212">
        <f>'[6]1-ВС Р 5 Кас '!M47</f>
        <v>155</v>
      </c>
      <c r="N47" s="212">
        <f>'[6]1-ВС Р 5 Кас '!N47</f>
        <v>10</v>
      </c>
      <c r="O47" s="212">
        <f>'[6]1-ВС Р 5 Кас '!O47</f>
        <v>89</v>
      </c>
      <c r="P47" s="212">
        <f>'[6]1-ВС Р 5 Кас '!P47</f>
        <v>2</v>
      </c>
      <c r="Q47" s="212">
        <f>'[6]1-ВС Р 5 Кас '!Q47</f>
        <v>38</v>
      </c>
      <c r="R47" s="212">
        <f>'[6]1-ВС Р 5 Кас '!R47</f>
        <v>6</v>
      </c>
      <c r="S47" s="212">
        <f>'[6]1-ВС Р 5 Кас '!S47</f>
        <v>24</v>
      </c>
      <c r="T47" s="212">
        <f>'[6]1-ВС Р 5 Кас '!T47</f>
        <v>12</v>
      </c>
      <c r="U47" s="212">
        <f>'[6]1-ВС Р 5 Кас '!U47</f>
        <v>196</v>
      </c>
    </row>
    <row r="48" spans="1:21" ht="55.5" customHeight="1">
      <c r="A48" s="166">
        <v>0</v>
      </c>
      <c r="B48" s="377" t="s">
        <v>260</v>
      </c>
      <c r="C48" s="377"/>
      <c r="D48" s="210">
        <v>44</v>
      </c>
      <c r="E48" s="212">
        <f>'[6]1-ВС Р 5 Кас '!E48</f>
        <v>137</v>
      </c>
      <c r="F48" s="218">
        <f>'[6]1-ВС Р 5 Кас '!F48</f>
        <v>39</v>
      </c>
      <c r="G48" s="212">
        <f>'[6]1-ВС Р 5 Кас '!G48</f>
        <v>98</v>
      </c>
      <c r="H48" s="212">
        <f>'[6]1-ВС Р 5 Кас '!H48</f>
        <v>0</v>
      </c>
      <c r="I48" s="212">
        <f>'[6]1-ВС Р 5 Кас '!I48</f>
        <v>97</v>
      </c>
      <c r="J48" s="212">
        <f>'[6]1-ВС Р 5 Кас '!J48</f>
        <v>23</v>
      </c>
      <c r="K48" s="212">
        <f>'[6]1-ВС Р 5 Кас '!K48</f>
        <v>21</v>
      </c>
      <c r="L48" s="212">
        <f>'[6]1-ВС Р 5 Кас '!L48</f>
        <v>4</v>
      </c>
      <c r="M48" s="212">
        <f>'[6]1-ВС Р 5 Кас '!M48</f>
        <v>25</v>
      </c>
      <c r="N48" s="212">
        <f>'[6]1-ВС Р 5 Кас '!N48</f>
        <v>7</v>
      </c>
      <c r="O48" s="212">
        <f>'[6]1-ВС Р 5 Кас '!O48</f>
        <v>17</v>
      </c>
      <c r="P48" s="212">
        <f>'[6]1-ВС Р 5 Кас '!P48</f>
        <v>3</v>
      </c>
      <c r="Q48" s="212">
        <f>'[6]1-ВС Р 5 Кас '!Q48</f>
        <v>5</v>
      </c>
      <c r="R48" s="212">
        <f>'[6]1-ВС Р 5 Кас '!R48</f>
        <v>1</v>
      </c>
      <c r="S48" s="212">
        <f>'[6]1-ВС Р 5 Кас '!S48</f>
        <v>6</v>
      </c>
      <c r="T48" s="212">
        <f>'[6]1-ВС Р 5 Кас '!T48</f>
        <v>2</v>
      </c>
      <c r="U48" s="212">
        <f>'[6]1-ВС Р 5 Кас '!U48</f>
        <v>41</v>
      </c>
    </row>
    <row r="49" spans="1:21" ht="55.5" customHeight="1">
      <c r="A49" s="166">
        <v>0</v>
      </c>
      <c r="B49" s="377" t="s">
        <v>261</v>
      </c>
      <c r="C49" s="377"/>
      <c r="D49" s="210">
        <v>45</v>
      </c>
      <c r="E49" s="212">
        <f>'[6]1-ВС Р 5 Кас '!E49</f>
        <v>192</v>
      </c>
      <c r="F49" s="218">
        <f>'[6]1-ВС Р 5 Кас '!F49</f>
        <v>86</v>
      </c>
      <c r="G49" s="212">
        <f>'[6]1-ВС Р 5 Кас '!G49</f>
        <v>106</v>
      </c>
      <c r="H49" s="212">
        <f>'[6]1-ВС Р 5 Кас '!H49</f>
        <v>3</v>
      </c>
      <c r="I49" s="212">
        <f>'[6]1-ВС Р 5 Кас '!I49</f>
        <v>147</v>
      </c>
      <c r="J49" s="212">
        <f>'[6]1-ВС Р 5 Кас '!J49</f>
        <v>37</v>
      </c>
      <c r="K49" s="212">
        <f>'[6]1-ВС Р 5 Кас '!K49</f>
        <v>19</v>
      </c>
      <c r="L49" s="212">
        <f>'[6]1-ВС Р 5 Кас '!L49</f>
        <v>2</v>
      </c>
      <c r="M49" s="212">
        <f>'[6]1-ВС Р 5 Кас '!M49</f>
        <v>41</v>
      </c>
      <c r="N49" s="212">
        <f>'[6]1-ВС Р 5 Кас '!N49</f>
        <v>4</v>
      </c>
      <c r="O49" s="212">
        <f>'[6]1-ВС Р 5 Кас '!O49</f>
        <v>44</v>
      </c>
      <c r="P49" s="212">
        <f>'[6]1-ВС Р 5 Кас '!P49</f>
        <v>8</v>
      </c>
      <c r="Q49" s="212">
        <f>'[6]1-ВС Р 5 Кас '!Q49</f>
        <v>12</v>
      </c>
      <c r="R49" s="212">
        <f>'[6]1-ВС Р 5 Кас '!R49</f>
        <v>3</v>
      </c>
      <c r="S49" s="212">
        <f>'[6]1-ВС Р 5 Кас '!S49</f>
        <v>14</v>
      </c>
      <c r="T49" s="212">
        <f>'[6]1-ВС Р 5 Кас '!T49</f>
        <v>6</v>
      </c>
      <c r="U49" s="212">
        <f>'[6]1-ВС Р 5 Кас '!U49</f>
        <v>35</v>
      </c>
    </row>
    <row r="50" spans="1:21" ht="48.75">
      <c r="A50" s="193"/>
      <c r="B50" s="357" t="s">
        <v>262</v>
      </c>
      <c r="C50" s="358"/>
      <c r="D50" s="198">
        <v>46</v>
      </c>
      <c r="E50" s="219">
        <f>'[6]1-ВС Р 5 Кас '!E50</f>
        <v>7</v>
      </c>
      <c r="F50" s="219">
        <f>'[6]1-ВС Р 5 Кас '!F50</f>
        <v>2</v>
      </c>
      <c r="G50" s="219">
        <f>'[6]1-ВС Р 5 Кас '!G50</f>
        <v>5</v>
      </c>
      <c r="H50" s="219">
        <f>'[6]1-ВС Р 5 Кас '!H50</f>
        <v>0</v>
      </c>
      <c r="I50" s="219">
        <f>'[6]1-ВС Р 5 Кас '!I50</f>
        <v>4</v>
      </c>
      <c r="J50" s="219">
        <f>'[6]1-ВС Р 5 Кас '!J50</f>
        <v>2</v>
      </c>
      <c r="K50" s="219">
        <f>'[6]1-ВС Р 5 Кас '!K50</f>
        <v>0</v>
      </c>
      <c r="L50" s="219">
        <f>'[6]1-ВС Р 5 Кас '!L50</f>
        <v>1</v>
      </c>
      <c r="M50" s="219">
        <f>'[6]1-ВС Р 5 Кас '!M50</f>
        <v>0</v>
      </c>
      <c r="N50" s="219">
        <f>'[6]1-ВС Р 5 Кас '!N50</f>
        <v>0</v>
      </c>
      <c r="O50" s="219">
        <f>'[6]1-ВС Р 5 Кас '!O50</f>
        <v>1</v>
      </c>
      <c r="P50" s="219">
        <f>'[6]1-ВС Р 5 Кас '!P50</f>
        <v>0</v>
      </c>
      <c r="Q50" s="219">
        <f>'[6]1-ВС Р 5 Кас '!Q50</f>
        <v>1</v>
      </c>
      <c r="R50" s="219">
        <f>'[6]1-ВС Р 5 Кас '!R50</f>
        <v>0</v>
      </c>
      <c r="S50" s="219">
        <f>'[6]1-ВС Р 5 Кас '!S50</f>
        <v>0</v>
      </c>
      <c r="T50" s="219">
        <f>'[6]1-ВС Р 5 Кас '!T50</f>
        <v>0</v>
      </c>
      <c r="U50" s="219">
        <f>'[6]1-ВС Р 5 Кас '!U50</f>
        <v>3</v>
      </c>
    </row>
    <row r="51" spans="1:21" s="5" customFormat="1" ht="52.5" customHeight="1">
      <c r="A51" s="220"/>
      <c r="B51" s="357" t="s">
        <v>263</v>
      </c>
      <c r="C51" s="358"/>
      <c r="D51" s="198">
        <v>47</v>
      </c>
      <c r="E51" s="219">
        <f>'[6]1-ВС Р 5 Кас '!E51</f>
        <v>569</v>
      </c>
      <c r="F51" s="219">
        <f>'[6]1-ВС Р 5 Кас '!F51</f>
        <v>185</v>
      </c>
      <c r="G51" s="219">
        <f>'[6]1-ВС Р 5 Кас '!G51</f>
        <v>384</v>
      </c>
      <c r="H51" s="219">
        <f>'[6]1-ВС Р 5 Кас '!H51</f>
        <v>2</v>
      </c>
      <c r="I51" s="219">
        <f>'[6]1-ВС Р 5 Кас '!I51</f>
        <v>421</v>
      </c>
      <c r="J51" s="219">
        <f>'[6]1-ВС Р 5 Кас '!J51</f>
        <v>74</v>
      </c>
      <c r="K51" s="219">
        <f>'[6]1-ВС Р 5 Кас '!K51</f>
        <v>87</v>
      </c>
      <c r="L51" s="219">
        <f>'[6]1-ВС Р 5 Кас '!L51</f>
        <v>8</v>
      </c>
      <c r="M51" s="219">
        <f>'[6]1-ВС Р 5 Кас '!M51</f>
        <v>157</v>
      </c>
      <c r="N51" s="219">
        <f>'[6]1-ВС Р 5 Кас '!N51</f>
        <v>5</v>
      </c>
      <c r="O51" s="219">
        <f>'[6]1-ВС Р 5 Кас '!O51</f>
        <v>90</v>
      </c>
      <c r="P51" s="219">
        <f>'[6]1-ВС Р 5 Кас '!P51</f>
        <v>17</v>
      </c>
      <c r="Q51" s="219">
        <f>'[6]1-ВС Р 5 Кас '!Q51</f>
        <v>35</v>
      </c>
      <c r="R51" s="219">
        <f>'[6]1-ВС Р 5 Кас '!R51</f>
        <v>8</v>
      </c>
      <c r="S51" s="219">
        <f>'[6]1-ВС Р 5 Кас '!S51</f>
        <v>14</v>
      </c>
      <c r="T51" s="219">
        <f>'[6]1-ВС Р 5 Кас '!T51</f>
        <v>7</v>
      </c>
      <c r="U51" s="219">
        <f>'[6]1-ВС Р 5 Кас '!U51</f>
        <v>138</v>
      </c>
    </row>
    <row r="52" spans="1:21" ht="48.75">
      <c r="A52" s="193"/>
      <c r="B52" s="357" t="s">
        <v>264</v>
      </c>
      <c r="C52" s="358"/>
      <c r="D52" s="198">
        <v>48</v>
      </c>
      <c r="E52" s="219">
        <f>'[6]1-ВС Р 5 Кас '!E52</f>
        <v>13</v>
      </c>
      <c r="F52" s="219">
        <f>'[6]1-ВС Р 5 Кас '!F52</f>
        <v>5</v>
      </c>
      <c r="G52" s="219">
        <f>'[6]1-ВС Р 5 Кас '!G52</f>
        <v>8</v>
      </c>
      <c r="H52" s="219">
        <f>'[6]1-ВС Р 5 Кас '!H52</f>
        <v>0</v>
      </c>
      <c r="I52" s="219">
        <f>'[6]1-ВС Р 5 Кас '!I52</f>
        <v>9</v>
      </c>
      <c r="J52" s="219">
        <f>'[6]1-ВС Р 5 Кас '!J52</f>
        <v>2</v>
      </c>
      <c r="K52" s="219">
        <f>'[6]1-ВС Р 5 Кас '!K52</f>
        <v>0</v>
      </c>
      <c r="L52" s="219">
        <f>'[6]1-ВС Р 5 Кас '!L52</f>
        <v>0</v>
      </c>
      <c r="M52" s="219">
        <f>'[6]1-ВС Р 5 Кас '!M52</f>
        <v>3</v>
      </c>
      <c r="N52" s="219">
        <f>'[6]1-ВС Р 5 Кас '!N52</f>
        <v>2</v>
      </c>
      <c r="O52" s="219">
        <f>'[6]1-ВС Р 5 Кас '!O52</f>
        <v>2</v>
      </c>
      <c r="P52" s="219">
        <f>'[6]1-ВС Р 5 Кас '!P52</f>
        <v>0</v>
      </c>
      <c r="Q52" s="219">
        <f>'[6]1-ВС Р 5 Кас '!Q52</f>
        <v>2</v>
      </c>
      <c r="R52" s="219">
        <f>'[6]1-ВС Р 5 Кас '!R52</f>
        <v>0</v>
      </c>
      <c r="S52" s="219">
        <f>'[6]1-ВС Р 5 Кас '!S52</f>
        <v>0</v>
      </c>
      <c r="T52" s="219">
        <f>'[6]1-ВС Р 5 Кас '!T52</f>
        <v>0</v>
      </c>
      <c r="U52" s="219">
        <f>'[6]1-ВС Р 5 Кас '!U52</f>
        <v>4</v>
      </c>
    </row>
    <row r="53" spans="1:21" ht="48.75">
      <c r="A53" s="193"/>
      <c r="B53" s="357" t="s">
        <v>265</v>
      </c>
      <c r="C53" s="358"/>
      <c r="D53" s="198">
        <v>49</v>
      </c>
      <c r="E53" s="219">
        <f>'[6]1-ВС Р 5 Кас '!E53</f>
        <v>1</v>
      </c>
      <c r="F53" s="219">
        <f>'[6]1-ВС Р 5 Кас '!F53</f>
        <v>1</v>
      </c>
      <c r="G53" s="219">
        <f>'[6]1-ВС Р 5 Кас '!G53</f>
        <v>0</v>
      </c>
      <c r="H53" s="219">
        <f>'[6]1-ВС Р 5 Кас '!H53</f>
        <v>0</v>
      </c>
      <c r="I53" s="219">
        <f>'[6]1-ВС Р 5 Кас '!I53</f>
        <v>0</v>
      </c>
      <c r="J53" s="219">
        <f>'[6]1-ВС Р 5 Кас '!J53</f>
        <v>0</v>
      </c>
      <c r="K53" s="219">
        <f>'[6]1-ВС Р 5 Кас '!K53</f>
        <v>0</v>
      </c>
      <c r="L53" s="219">
        <f>'[6]1-ВС Р 5 Кас '!L53</f>
        <v>0</v>
      </c>
      <c r="M53" s="219">
        <f>'[6]1-ВС Р 5 Кас '!M53</f>
        <v>0</v>
      </c>
      <c r="N53" s="219">
        <f>'[6]1-ВС Р 5 Кас '!N53</f>
        <v>0</v>
      </c>
      <c r="O53" s="219">
        <f>'[6]1-ВС Р 5 Кас '!O53</f>
        <v>0</v>
      </c>
      <c r="P53" s="219">
        <f>'[6]1-ВС Р 5 Кас '!P53</f>
        <v>0</v>
      </c>
      <c r="Q53" s="219">
        <f>'[6]1-ВС Р 5 Кас '!Q53</f>
        <v>0</v>
      </c>
      <c r="R53" s="219">
        <f>'[6]1-ВС Р 5 Кас '!R53</f>
        <v>0</v>
      </c>
      <c r="S53" s="219">
        <f>'[6]1-ВС Р 5 Кас '!S53</f>
        <v>0</v>
      </c>
      <c r="T53" s="219">
        <f>'[6]1-ВС Р 5 Кас '!T53</f>
        <v>0</v>
      </c>
      <c r="U53" s="219">
        <f>'[6]1-ВС Р 5 Кас '!U53</f>
        <v>1</v>
      </c>
    </row>
    <row r="54" spans="1:21" ht="48.75">
      <c r="A54" s="193"/>
      <c r="B54" s="357" t="s">
        <v>232</v>
      </c>
      <c r="C54" s="358"/>
      <c r="D54" s="198">
        <v>50</v>
      </c>
      <c r="E54" s="219">
        <f>'[6]1-ВС Р 5 Кас '!E54</f>
        <v>962</v>
      </c>
      <c r="F54" s="219">
        <f>'[6]1-ВС Р 5 Кас '!F54</f>
        <v>363</v>
      </c>
      <c r="G54" s="219">
        <f>'[6]1-ВС Р 5 Кас '!G54</f>
        <v>599</v>
      </c>
      <c r="H54" s="219">
        <f>'[6]1-ВС Р 5 Кас '!H54</f>
        <v>9</v>
      </c>
      <c r="I54" s="219">
        <f>'[6]1-ВС Р 5 Кас '!I54</f>
        <v>800</v>
      </c>
      <c r="J54" s="219">
        <f>'[6]1-ВС Р 5 Кас '!J54</f>
        <v>257</v>
      </c>
      <c r="K54" s="219">
        <f>'[6]1-ВС Р 5 Кас '!K54</f>
        <v>96</v>
      </c>
      <c r="L54" s="219">
        <f>'[6]1-ВС Р 5 Кас '!L54</f>
        <v>8</v>
      </c>
      <c r="M54" s="219">
        <f>'[6]1-ВС Р 5 Кас '!M54</f>
        <v>236</v>
      </c>
      <c r="N54" s="219">
        <f>'[6]1-ВС Р 5 Кас '!N54</f>
        <v>23</v>
      </c>
      <c r="O54" s="219">
        <f>'[6]1-ВС Р 5 Кас '!O54</f>
        <v>180</v>
      </c>
      <c r="P54" s="219">
        <f>'[6]1-ВС Р 5 Кас '!P54</f>
        <v>12</v>
      </c>
      <c r="Q54" s="219">
        <f>'[6]1-ВС Р 5 Кас '!Q54</f>
        <v>71</v>
      </c>
      <c r="R54" s="219">
        <f>'[6]1-ВС Р 5 Кас '!R54</f>
        <v>11</v>
      </c>
      <c r="S54" s="219">
        <f>'[6]1-ВС Р 5 Кас '!S54</f>
        <v>50</v>
      </c>
      <c r="T54" s="219">
        <f>'[6]1-ВС Р 5 Кас '!T54</f>
        <v>29</v>
      </c>
      <c r="U54" s="219">
        <f>'[6]1-ВС Р 5 Кас '!U54</f>
        <v>138</v>
      </c>
    </row>
  </sheetData>
  <sheetProtection/>
  <mergeCells count="55">
    <mergeCell ref="B41:C41"/>
    <mergeCell ref="B42:C42"/>
    <mergeCell ref="B49:C49"/>
    <mergeCell ref="B43:C43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R1:U1"/>
    <mergeCell ref="A2:Q2"/>
    <mergeCell ref="B3:C3"/>
    <mergeCell ref="B4:C4"/>
    <mergeCell ref="B5:C5"/>
    <mergeCell ref="B6:C6"/>
    <mergeCell ref="B50:C50"/>
    <mergeCell ref="B51:C51"/>
    <mergeCell ref="B52:C52"/>
    <mergeCell ref="B53:C53"/>
    <mergeCell ref="B54:C54"/>
    <mergeCell ref="Z3:AI3"/>
    <mergeCell ref="B7:C7"/>
    <mergeCell ref="B8:C8"/>
    <mergeCell ref="B9:C9"/>
    <mergeCell ref="B10:C10"/>
  </mergeCells>
  <printOptions/>
  <pageMargins left="0.984251968503937" right="0.7086614173228347" top="0.984251968503937" bottom="0.7086614173228347" header="0" footer="0"/>
  <pageSetup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40" zoomScaleNormal="75" zoomScaleSheetLayoutView="40" zoomScalePageLayoutView="0" workbookViewId="0" topLeftCell="A1">
      <selection activeCell="P8" sqref="P8"/>
    </sheetView>
  </sheetViews>
  <sheetFormatPr defaultColWidth="9.140625" defaultRowHeight="12.75"/>
  <cols>
    <col min="1" max="1" width="4.140625" style="221" customWidth="1"/>
    <col min="2" max="2" width="86.7109375" style="221" customWidth="1"/>
    <col min="3" max="3" width="37.28125" style="221" customWidth="1"/>
    <col min="4" max="4" width="11.28125" style="222" customWidth="1"/>
    <col min="5" max="5" width="58.421875" style="221" customWidth="1"/>
    <col min="6" max="6" width="45.8515625" style="221" customWidth="1"/>
    <col min="7" max="7" width="38.421875" style="221" customWidth="1"/>
    <col min="8" max="8" width="39.57421875" style="221" customWidth="1"/>
    <col min="9" max="9" width="32.421875" style="221" customWidth="1"/>
    <col min="10" max="10" width="41.421875" style="221" customWidth="1"/>
    <col min="11" max="11" width="27.57421875" style="221" customWidth="1"/>
    <col min="12" max="12" width="35.00390625" style="221" customWidth="1"/>
    <col min="13" max="236" width="10.421875" style="221" customWidth="1"/>
    <col min="237" max="16384" width="9.140625" style="221" customWidth="1"/>
  </cols>
  <sheetData>
    <row r="1" spans="10:12" ht="53.25" customHeight="1">
      <c r="J1" s="388" t="s">
        <v>126</v>
      </c>
      <c r="K1" s="388"/>
      <c r="L1" s="388"/>
    </row>
    <row r="2" spans="1:12" s="223" customFormat="1" ht="100.5" customHeight="1">
      <c r="A2" s="38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27" customFormat="1" ht="174.75" customHeight="1">
      <c r="A3" s="143"/>
      <c r="B3" s="384" t="s">
        <v>44</v>
      </c>
      <c r="C3" s="385"/>
      <c r="D3" s="224" t="s">
        <v>92</v>
      </c>
      <c r="E3" s="225" t="s">
        <v>178</v>
      </c>
      <c r="F3" s="206" t="s">
        <v>154</v>
      </c>
      <c r="G3" s="206" t="s">
        <v>118</v>
      </c>
      <c r="H3" s="203" t="s">
        <v>155</v>
      </c>
      <c r="I3" s="226" t="s">
        <v>158</v>
      </c>
      <c r="J3" s="226" t="s">
        <v>179</v>
      </c>
      <c r="K3" s="203" t="s">
        <v>93</v>
      </c>
      <c r="L3" s="203" t="s">
        <v>128</v>
      </c>
    </row>
    <row r="4" spans="1:23" s="222" customFormat="1" ht="34.5" customHeight="1">
      <c r="A4" s="163"/>
      <c r="B4" s="386" t="s">
        <v>3</v>
      </c>
      <c r="C4" s="387"/>
      <c r="D4" s="229" t="s">
        <v>4</v>
      </c>
      <c r="E4" s="229">
        <v>1</v>
      </c>
      <c r="F4" s="209">
        <v>2</v>
      </c>
      <c r="G4" s="229">
        <v>3</v>
      </c>
      <c r="H4" s="229">
        <v>4</v>
      </c>
      <c r="I4" s="229">
        <v>5</v>
      </c>
      <c r="J4" s="229">
        <v>6</v>
      </c>
      <c r="K4" s="229">
        <v>7</v>
      </c>
      <c r="L4" s="228">
        <v>8</v>
      </c>
      <c r="M4" s="230"/>
      <c r="N4" s="230"/>
      <c r="O4" s="230"/>
      <c r="P4" s="230"/>
      <c r="Q4" s="230"/>
      <c r="R4" s="230"/>
      <c r="S4" s="230"/>
      <c r="T4" s="230"/>
      <c r="U4" s="230"/>
      <c r="V4" s="231"/>
      <c r="W4" s="231"/>
    </row>
    <row r="5" spans="1:23" ht="76.5" customHeight="1">
      <c r="A5" s="136"/>
      <c r="B5" s="392" t="s">
        <v>181</v>
      </c>
      <c r="C5" s="393"/>
      <c r="D5" s="232">
        <v>1</v>
      </c>
      <c r="E5" s="233">
        <f>'[4]Розділ 4 '!D5</f>
        <v>2959</v>
      </c>
      <c r="F5" s="233">
        <f>'[4]Розділ 4 '!E5</f>
        <v>1785</v>
      </c>
      <c r="G5" s="233">
        <f>'[4]Розділ 4 '!F5</f>
        <v>242</v>
      </c>
      <c r="H5" s="233">
        <f>'[4]Розділ 4 '!G5</f>
        <v>932</v>
      </c>
      <c r="I5" s="233">
        <f>'[4]Розділ 4 '!H5</f>
        <v>22</v>
      </c>
      <c r="J5" s="233">
        <f>'[4]Розділ 4 '!I5</f>
        <v>910</v>
      </c>
      <c r="K5" s="233">
        <f>'[4]Розділ 4 '!J5</f>
        <v>80</v>
      </c>
      <c r="L5" s="233">
        <f>'[4]Розділ 4 '!K5</f>
        <v>830</v>
      </c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12" ht="47.25" customHeight="1">
      <c r="A6" s="136"/>
      <c r="B6" s="394" t="s">
        <v>51</v>
      </c>
      <c r="C6" s="395"/>
      <c r="D6" s="232">
        <v>2</v>
      </c>
      <c r="E6" s="235">
        <f>'[4]Розділ 4 '!D7+'[4]Розділ 4 '!$D$36</f>
        <v>17</v>
      </c>
      <c r="F6" s="235">
        <f>'[4]Розділ 4 '!E7+'[4]Розділ 4 '!$E$36</f>
        <v>11</v>
      </c>
      <c r="G6" s="235">
        <f>'[4]Розділ 4 '!F7+'[4]Розділ 4 '!$F$36</f>
        <v>0</v>
      </c>
      <c r="H6" s="235">
        <f>'[4]Розділ 4 '!G7+'[4]Розділ 4 '!$G$36</f>
        <v>6</v>
      </c>
      <c r="I6" s="235">
        <f>'[4]Розділ 4 '!H7+'[4]Розділ 4 '!$H$36</f>
        <v>0</v>
      </c>
      <c r="J6" s="235">
        <f>'[4]Розділ 4 '!I7+'[4]Розділ 4 '!$I$36</f>
        <v>6</v>
      </c>
      <c r="K6" s="235">
        <f>'[4]Розділ 4 '!J7+'[4]Розділ 4 '!$J$36</f>
        <v>1</v>
      </c>
      <c r="L6" s="235">
        <f>'[4]Розділ 4 '!K7+'[4]Розділ 4 '!$K$36</f>
        <v>5</v>
      </c>
    </row>
    <row r="7" spans="1:12" ht="57" customHeight="1">
      <c r="A7" s="136"/>
      <c r="B7" s="396" t="s">
        <v>83</v>
      </c>
      <c r="C7" s="397"/>
      <c r="D7" s="232">
        <v>3</v>
      </c>
      <c r="E7" s="236">
        <f>SUM(E8:E27)</f>
        <v>2847</v>
      </c>
      <c r="F7" s="236">
        <f aca="true" t="shared" si="0" ref="F7:L7">SUM(F8:F27)</f>
        <v>1731</v>
      </c>
      <c r="G7" s="236">
        <f t="shared" si="0"/>
        <v>240</v>
      </c>
      <c r="H7" s="236">
        <f t="shared" si="0"/>
        <v>876</v>
      </c>
      <c r="I7" s="236">
        <f t="shared" si="0"/>
        <v>22</v>
      </c>
      <c r="J7" s="236">
        <f t="shared" si="0"/>
        <v>854</v>
      </c>
      <c r="K7" s="236">
        <f t="shared" si="0"/>
        <v>77</v>
      </c>
      <c r="L7" s="236">
        <f t="shared" si="0"/>
        <v>777</v>
      </c>
    </row>
    <row r="8" spans="1:12" ht="47.25" customHeight="1">
      <c r="A8" s="136"/>
      <c r="B8" s="237" t="s">
        <v>52</v>
      </c>
      <c r="C8" s="238" t="s">
        <v>130</v>
      </c>
      <c r="D8" s="232">
        <v>4</v>
      </c>
      <c r="E8" s="239">
        <f>'[4]Розділ 4 '!D9+'[4]Розділ 4 '!D38</f>
        <v>11</v>
      </c>
      <c r="F8" s="239">
        <f>'[4]Розділ 4 '!E9+'[4]Розділ 4 '!E38</f>
        <v>9</v>
      </c>
      <c r="G8" s="239">
        <f>'[4]Розділ 4 '!F9+'[4]Розділ 4 '!F38</f>
        <v>0</v>
      </c>
      <c r="H8" s="239">
        <f>'[4]Розділ 4 '!G9+'[4]Розділ 4 '!G38</f>
        <v>2</v>
      </c>
      <c r="I8" s="239">
        <f>'[4]Розділ 4 '!H9+'[4]Розділ 4 '!H38</f>
        <v>0</v>
      </c>
      <c r="J8" s="239">
        <f>'[4]Розділ 4 '!I9+'[4]Розділ 4 '!I38</f>
        <v>2</v>
      </c>
      <c r="K8" s="239">
        <f>'[4]Розділ 4 '!J9+'[4]Розділ 4 '!J38</f>
        <v>0</v>
      </c>
      <c r="L8" s="239">
        <f>'[4]Розділ 4 '!K9+'[4]Розділ 4 '!K38</f>
        <v>2</v>
      </c>
    </row>
    <row r="9" spans="1:12" ht="47.25" customHeight="1">
      <c r="A9" s="136"/>
      <c r="B9" s="240" t="s">
        <v>53</v>
      </c>
      <c r="C9" s="238" t="s">
        <v>131</v>
      </c>
      <c r="D9" s="232">
        <v>5</v>
      </c>
      <c r="E9" s="239">
        <f>'[4]Розділ 4 '!D39+'[4]Розділ 4 '!D10</f>
        <v>648</v>
      </c>
      <c r="F9" s="239">
        <f>'[4]Розділ 4 '!E39+'[4]Розділ 4 '!E10</f>
        <v>442</v>
      </c>
      <c r="G9" s="239">
        <f>'[4]Розділ 4 '!F39+'[4]Розділ 4 '!F10</f>
        <v>55</v>
      </c>
      <c r="H9" s="239">
        <f>'[4]Розділ 4 '!G39+'[4]Розділ 4 '!G10</f>
        <v>151</v>
      </c>
      <c r="I9" s="239">
        <f>'[4]Розділ 4 '!H39+'[4]Розділ 4 '!H10</f>
        <v>4</v>
      </c>
      <c r="J9" s="239">
        <f>'[4]Розділ 4 '!I39+'[4]Розділ 4 '!I10</f>
        <v>147</v>
      </c>
      <c r="K9" s="239">
        <f>'[4]Розділ 4 '!J39+'[4]Розділ 4 '!J10</f>
        <v>19</v>
      </c>
      <c r="L9" s="239">
        <f>'[4]Розділ 4 '!K39+'[4]Розділ 4 '!K10</f>
        <v>128</v>
      </c>
    </row>
    <row r="10" spans="1:12" ht="47.25" customHeight="1">
      <c r="A10" s="136"/>
      <c r="B10" s="241" t="s">
        <v>54</v>
      </c>
      <c r="C10" s="242" t="s">
        <v>132</v>
      </c>
      <c r="D10" s="232">
        <v>6</v>
      </c>
      <c r="E10" s="239">
        <f>'[4]Розділ 4 '!D11+'[4]Розділ 4 '!D40</f>
        <v>12</v>
      </c>
      <c r="F10" s="239">
        <f>'[4]Розділ 4 '!E11+'[4]Розділ 4 '!E40</f>
        <v>12</v>
      </c>
      <c r="G10" s="239">
        <f>'[4]Розділ 4 '!F11+'[4]Розділ 4 '!F40</f>
        <v>0</v>
      </c>
      <c r="H10" s="239">
        <f>'[4]Розділ 4 '!G11+'[4]Розділ 4 '!G40</f>
        <v>0</v>
      </c>
      <c r="I10" s="239">
        <f>'[4]Розділ 4 '!H11+'[4]Розділ 4 '!H40</f>
        <v>0</v>
      </c>
      <c r="J10" s="239">
        <f>'[4]Розділ 4 '!I11+'[4]Розділ 4 '!I40</f>
        <v>0</v>
      </c>
      <c r="K10" s="239">
        <f>'[4]Розділ 4 '!J11+'[4]Розділ 4 '!J40</f>
        <v>0</v>
      </c>
      <c r="L10" s="239">
        <f>'[4]Розділ 4 '!K11+'[4]Розділ 4 '!K40</f>
        <v>0</v>
      </c>
    </row>
    <row r="11" spans="1:12" ht="47.25" customHeight="1">
      <c r="A11" s="136"/>
      <c r="B11" s="241" t="s">
        <v>129</v>
      </c>
      <c r="C11" s="242" t="s">
        <v>133</v>
      </c>
      <c r="D11" s="232">
        <v>7</v>
      </c>
      <c r="E11" s="239">
        <f>'[4]Розділ 4 '!D12+'[4]Розділ 4 '!D41</f>
        <v>48</v>
      </c>
      <c r="F11" s="239">
        <f>'[4]Розділ 4 '!E12+'[4]Розділ 4 '!E41</f>
        <v>32</v>
      </c>
      <c r="G11" s="239">
        <f>'[4]Розділ 4 '!F12+'[4]Розділ 4 '!F41</f>
        <v>2</v>
      </c>
      <c r="H11" s="239">
        <f>'[4]Розділ 4 '!G12+'[4]Розділ 4 '!G41</f>
        <v>14</v>
      </c>
      <c r="I11" s="239">
        <f>'[4]Розділ 4 '!H12+'[4]Розділ 4 '!H41</f>
        <v>0</v>
      </c>
      <c r="J11" s="239">
        <f>'[4]Розділ 4 '!I12+'[4]Розділ 4 '!I41</f>
        <v>14</v>
      </c>
      <c r="K11" s="239">
        <f>'[4]Розділ 4 '!J12+'[4]Розділ 4 '!J41</f>
        <v>2</v>
      </c>
      <c r="L11" s="239">
        <f>'[4]Розділ 4 '!K12+'[4]Розділ 4 '!K41</f>
        <v>12</v>
      </c>
    </row>
    <row r="12" spans="1:12" ht="47.25" customHeight="1">
      <c r="A12" s="136"/>
      <c r="B12" s="241" t="s">
        <v>55</v>
      </c>
      <c r="C12" s="242" t="s">
        <v>134</v>
      </c>
      <c r="D12" s="232">
        <v>8</v>
      </c>
      <c r="E12" s="239">
        <f>'[4]Розділ 4 '!D13+'[4]Розділ 4 '!D42</f>
        <v>21</v>
      </c>
      <c r="F12" s="239">
        <f>'[4]Розділ 4 '!E13+'[4]Розділ 4 '!E42</f>
        <v>14</v>
      </c>
      <c r="G12" s="239">
        <f>'[4]Розділ 4 '!F13+'[4]Розділ 4 '!F42</f>
        <v>0</v>
      </c>
      <c r="H12" s="239">
        <f>'[4]Розділ 4 '!G13+'[4]Розділ 4 '!G42</f>
        <v>7</v>
      </c>
      <c r="I12" s="239">
        <f>'[4]Розділ 4 '!H13+'[4]Розділ 4 '!H42</f>
        <v>1</v>
      </c>
      <c r="J12" s="239">
        <f>'[4]Розділ 4 '!I13+'[4]Розділ 4 '!I42</f>
        <v>6</v>
      </c>
      <c r="K12" s="239">
        <f>'[4]Розділ 4 '!J13+'[4]Розділ 4 '!J42</f>
        <v>0</v>
      </c>
      <c r="L12" s="239">
        <f>'[4]Розділ 4 '!K13+'[4]Розділ 4 '!K42</f>
        <v>6</v>
      </c>
    </row>
    <row r="13" spans="1:12" ht="47.25" customHeight="1">
      <c r="A13" s="136"/>
      <c r="B13" s="241" t="s">
        <v>56</v>
      </c>
      <c r="C13" s="238" t="s">
        <v>135</v>
      </c>
      <c r="D13" s="232">
        <v>9</v>
      </c>
      <c r="E13" s="239">
        <f>'[4]Розділ 4 '!D14+'[4]Розділ 4 '!D43</f>
        <v>896</v>
      </c>
      <c r="F13" s="239">
        <f>'[4]Розділ 4 '!E14+'[4]Розділ 4 '!E43</f>
        <v>527</v>
      </c>
      <c r="G13" s="239">
        <f>'[4]Розділ 4 '!F14+'[4]Розділ 4 '!F43</f>
        <v>81</v>
      </c>
      <c r="H13" s="239">
        <f>'[4]Розділ 4 '!G14+'[4]Розділ 4 '!G43</f>
        <v>288</v>
      </c>
      <c r="I13" s="239">
        <f>'[4]Розділ 4 '!H14+'[4]Розділ 4 '!H43</f>
        <v>2</v>
      </c>
      <c r="J13" s="239">
        <f>'[4]Розділ 4 '!I14+'[4]Розділ 4 '!I43</f>
        <v>286</v>
      </c>
      <c r="K13" s="239">
        <f>'[4]Розділ 4 '!J14+'[4]Розділ 4 '!J43</f>
        <v>22</v>
      </c>
      <c r="L13" s="239">
        <f>'[4]Розділ 4 '!K14+'[4]Розділ 4 '!K43</f>
        <v>264</v>
      </c>
    </row>
    <row r="14" spans="1:12" ht="47.25" customHeight="1">
      <c r="A14" s="136"/>
      <c r="B14" s="241" t="s">
        <v>57</v>
      </c>
      <c r="C14" s="242" t="s">
        <v>136</v>
      </c>
      <c r="D14" s="232">
        <v>10</v>
      </c>
      <c r="E14" s="239">
        <f>'[4]Розділ 4 '!D15+'[4]Розділ 4 '!D44</f>
        <v>66</v>
      </c>
      <c r="F14" s="239">
        <f>'[4]Розділ 4 '!E15+'[4]Розділ 4 '!E44</f>
        <v>26</v>
      </c>
      <c r="G14" s="239">
        <f>'[4]Розділ 4 '!F15+'[4]Розділ 4 '!F44</f>
        <v>2</v>
      </c>
      <c r="H14" s="239">
        <f>'[4]Розділ 4 '!G15+'[4]Розділ 4 '!G44</f>
        <v>38</v>
      </c>
      <c r="I14" s="239">
        <f>'[4]Розділ 4 '!H15+'[4]Розділ 4 '!H44</f>
        <v>0</v>
      </c>
      <c r="J14" s="239">
        <f>'[4]Розділ 4 '!I15+'[4]Розділ 4 '!I44</f>
        <v>38</v>
      </c>
      <c r="K14" s="239">
        <f>'[4]Розділ 4 '!J15+'[4]Розділ 4 '!J44</f>
        <v>3</v>
      </c>
      <c r="L14" s="239">
        <f>'[4]Розділ 4 '!K15+'[4]Розділ 4 '!K44</f>
        <v>35</v>
      </c>
    </row>
    <row r="15" spans="1:12" ht="47.25" customHeight="1">
      <c r="A15" s="136"/>
      <c r="B15" s="241" t="s">
        <v>58</v>
      </c>
      <c r="C15" s="242" t="s">
        <v>137</v>
      </c>
      <c r="D15" s="232">
        <v>11</v>
      </c>
      <c r="E15" s="239">
        <f>'[4]Розділ 4 '!D16+'[4]Розділ 4 '!D45</f>
        <v>17</v>
      </c>
      <c r="F15" s="239">
        <f>'[4]Розділ 4 '!E16+'[4]Розділ 4 '!E45</f>
        <v>9</v>
      </c>
      <c r="G15" s="239">
        <f>'[4]Розділ 4 '!F16+'[4]Розділ 4 '!F45</f>
        <v>2</v>
      </c>
      <c r="H15" s="239">
        <f>'[4]Розділ 4 '!G16+'[4]Розділ 4 '!G45</f>
        <v>6</v>
      </c>
      <c r="I15" s="239">
        <f>'[4]Розділ 4 '!H16+'[4]Розділ 4 '!H45</f>
        <v>0</v>
      </c>
      <c r="J15" s="239">
        <f>'[4]Розділ 4 '!I16+'[4]Розділ 4 '!I45</f>
        <v>6</v>
      </c>
      <c r="K15" s="239">
        <f>'[4]Розділ 4 '!J16+'[4]Розділ 4 '!J45</f>
        <v>1</v>
      </c>
      <c r="L15" s="239">
        <f>'[4]Розділ 4 '!K16+'[4]Розділ 4 '!K45</f>
        <v>5</v>
      </c>
    </row>
    <row r="16" spans="1:12" ht="47.25" customHeight="1">
      <c r="A16" s="136"/>
      <c r="B16" s="241" t="s">
        <v>59</v>
      </c>
      <c r="C16" s="242" t="s">
        <v>138</v>
      </c>
      <c r="D16" s="232">
        <v>12</v>
      </c>
      <c r="E16" s="239">
        <f>'[4]Розділ 4 '!D17+'[4]Розділ 4 '!D46</f>
        <v>45</v>
      </c>
      <c r="F16" s="239">
        <f>'[4]Розділ 4 '!E17+'[4]Розділ 4 '!E46</f>
        <v>23</v>
      </c>
      <c r="G16" s="239">
        <f>'[4]Розділ 4 '!F17+'[4]Розділ 4 '!F46</f>
        <v>0</v>
      </c>
      <c r="H16" s="239">
        <f>'[4]Розділ 4 '!G17+'[4]Розділ 4 '!G46</f>
        <v>22</v>
      </c>
      <c r="I16" s="239">
        <f>'[4]Розділ 4 '!H17+'[4]Розділ 4 '!H46</f>
        <v>0</v>
      </c>
      <c r="J16" s="239">
        <f>'[4]Розділ 4 '!I17+'[4]Розділ 4 '!I46</f>
        <v>22</v>
      </c>
      <c r="K16" s="239">
        <f>'[4]Розділ 4 '!J17+'[4]Розділ 4 '!J46</f>
        <v>0</v>
      </c>
      <c r="L16" s="239">
        <f>'[4]Розділ 4 '!K17+'[4]Розділ 4 '!K46</f>
        <v>22</v>
      </c>
    </row>
    <row r="17" spans="1:12" ht="47.25" customHeight="1">
      <c r="A17" s="136"/>
      <c r="B17" s="241" t="s">
        <v>60</v>
      </c>
      <c r="C17" s="242" t="s">
        <v>139</v>
      </c>
      <c r="D17" s="232">
        <v>13</v>
      </c>
      <c r="E17" s="239">
        <f>'[4]Розділ 4 '!D18+'[4]Розділ 4 '!D47</f>
        <v>10</v>
      </c>
      <c r="F17" s="239">
        <f>'[4]Розділ 4 '!E18+'[4]Розділ 4 '!E47</f>
        <v>8</v>
      </c>
      <c r="G17" s="239">
        <f>'[4]Розділ 4 '!F18+'[4]Розділ 4 '!F47</f>
        <v>1</v>
      </c>
      <c r="H17" s="239">
        <f>'[4]Розділ 4 '!G18+'[4]Розділ 4 '!G47</f>
        <v>1</v>
      </c>
      <c r="I17" s="239">
        <f>'[4]Розділ 4 '!H18+'[4]Розділ 4 '!H47</f>
        <v>0</v>
      </c>
      <c r="J17" s="239">
        <f>'[4]Розділ 4 '!I18+'[4]Розділ 4 '!I47</f>
        <v>1</v>
      </c>
      <c r="K17" s="239">
        <f>'[4]Розділ 4 '!J18+'[4]Розділ 4 '!J47</f>
        <v>0</v>
      </c>
      <c r="L17" s="239">
        <f>'[4]Розділ 4 '!K18+'[4]Розділ 4 '!K47</f>
        <v>1</v>
      </c>
    </row>
    <row r="18" spans="1:12" ht="47.25" customHeight="1">
      <c r="A18" s="136"/>
      <c r="B18" s="241" t="s">
        <v>61</v>
      </c>
      <c r="C18" s="242" t="s">
        <v>140</v>
      </c>
      <c r="D18" s="232">
        <v>14</v>
      </c>
      <c r="E18" s="239">
        <f>'[4]Розділ 4 '!D19+'[4]Розділ 4 '!D48</f>
        <v>374</v>
      </c>
      <c r="F18" s="239">
        <f>'[4]Розділ 4 '!E19+'[4]Розділ 4 '!E48</f>
        <v>250</v>
      </c>
      <c r="G18" s="239">
        <f>'[4]Розділ 4 '!F19+'[4]Розділ 4 '!F48</f>
        <v>32</v>
      </c>
      <c r="H18" s="239">
        <f>'[4]Розділ 4 '!G19+'[4]Розділ 4 '!G48</f>
        <v>92</v>
      </c>
      <c r="I18" s="239">
        <f>'[4]Розділ 4 '!H19+'[4]Розділ 4 '!H48</f>
        <v>2</v>
      </c>
      <c r="J18" s="239">
        <f>'[4]Розділ 4 '!I19+'[4]Розділ 4 '!I48</f>
        <v>90</v>
      </c>
      <c r="K18" s="239">
        <f>'[4]Розділ 4 '!J19+'[4]Розділ 4 '!J48</f>
        <v>11</v>
      </c>
      <c r="L18" s="239">
        <f>'[4]Розділ 4 '!K19+'[4]Розділ 4 '!K48</f>
        <v>79</v>
      </c>
    </row>
    <row r="19" spans="1:12" ht="47.25" customHeight="1">
      <c r="A19" s="136"/>
      <c r="B19" s="241" t="s">
        <v>62</v>
      </c>
      <c r="C19" s="242" t="s">
        <v>141</v>
      </c>
      <c r="D19" s="232">
        <v>15</v>
      </c>
      <c r="E19" s="239">
        <f>'[4]Розділ 4 '!D20+'[4]Розділ 4 '!D49</f>
        <v>90</v>
      </c>
      <c r="F19" s="239">
        <f>'[4]Розділ 4 '!E20+'[4]Розділ 4 '!E49</f>
        <v>62</v>
      </c>
      <c r="G19" s="239">
        <f>'[4]Розділ 4 '!F20+'[4]Розділ 4 '!F49</f>
        <v>7</v>
      </c>
      <c r="H19" s="239">
        <f>'[4]Розділ 4 '!G20+'[4]Розділ 4 '!G49</f>
        <v>21</v>
      </c>
      <c r="I19" s="239">
        <f>'[4]Розділ 4 '!H20+'[4]Розділ 4 '!H49</f>
        <v>1</v>
      </c>
      <c r="J19" s="239">
        <f>'[4]Розділ 4 '!I20+'[4]Розділ 4 '!I49</f>
        <v>20</v>
      </c>
      <c r="K19" s="239">
        <f>'[4]Розділ 4 '!J20+'[4]Розділ 4 '!J49</f>
        <v>0</v>
      </c>
      <c r="L19" s="239">
        <f>'[4]Розділ 4 '!K20+'[4]Розділ 4 '!K49</f>
        <v>20</v>
      </c>
    </row>
    <row r="20" spans="1:12" ht="87" customHeight="1">
      <c r="A20" s="136"/>
      <c r="B20" s="241" t="s">
        <v>63</v>
      </c>
      <c r="C20" s="242" t="s">
        <v>142</v>
      </c>
      <c r="D20" s="232">
        <v>16</v>
      </c>
      <c r="E20" s="239">
        <f>'[4]Розділ 4 '!D21+'[4]Розділ 4 '!D50</f>
        <v>236</v>
      </c>
      <c r="F20" s="239">
        <f>'[4]Розділ 4 '!E21+'[4]Розділ 4 '!E50</f>
        <v>113</v>
      </c>
      <c r="G20" s="239">
        <f>'[4]Розділ 4 '!F21+'[4]Розділ 4 '!F50</f>
        <v>33</v>
      </c>
      <c r="H20" s="239">
        <f>'[4]Розділ 4 '!G21+'[4]Розділ 4 '!G50</f>
        <v>90</v>
      </c>
      <c r="I20" s="239">
        <f>'[4]Розділ 4 '!H21+'[4]Розділ 4 '!H50</f>
        <v>2</v>
      </c>
      <c r="J20" s="239">
        <f>'[4]Розділ 4 '!I21+'[4]Розділ 4 '!I50</f>
        <v>88</v>
      </c>
      <c r="K20" s="239">
        <f>'[4]Розділ 4 '!J21+'[4]Розділ 4 '!J50</f>
        <v>7</v>
      </c>
      <c r="L20" s="239">
        <f>'[4]Розділ 4 '!K21+'[4]Розділ 4 '!K50</f>
        <v>81</v>
      </c>
    </row>
    <row r="21" spans="1:12" ht="59.25" customHeight="1">
      <c r="A21" s="136"/>
      <c r="B21" s="241" t="s">
        <v>180</v>
      </c>
      <c r="C21" s="242" t="s">
        <v>143</v>
      </c>
      <c r="D21" s="232">
        <v>17</v>
      </c>
      <c r="E21" s="239">
        <f>'[4]Розділ 4 '!D22+'[4]Розділ 4 '!D51</f>
        <v>6</v>
      </c>
      <c r="F21" s="239">
        <f>'[4]Розділ 4 '!E22+'[4]Розділ 4 '!E51</f>
        <v>4</v>
      </c>
      <c r="G21" s="239">
        <f>'[4]Розділ 4 '!F22+'[4]Розділ 4 '!F51</f>
        <v>0</v>
      </c>
      <c r="H21" s="239">
        <f>'[4]Розділ 4 '!G22+'[4]Розділ 4 '!G51</f>
        <v>2</v>
      </c>
      <c r="I21" s="239">
        <f>'[4]Розділ 4 '!H22+'[4]Розділ 4 '!H51</f>
        <v>0</v>
      </c>
      <c r="J21" s="239">
        <f>'[4]Розділ 4 '!I22+'[4]Розділ 4 '!I51</f>
        <v>2</v>
      </c>
      <c r="K21" s="239">
        <f>'[4]Розділ 4 '!J22+'[4]Розділ 4 '!J51</f>
        <v>0</v>
      </c>
      <c r="L21" s="239">
        <f>'[4]Розділ 4 '!K22+'[4]Розділ 4 '!K51</f>
        <v>2</v>
      </c>
    </row>
    <row r="22" spans="1:12" ht="52.5" customHeight="1">
      <c r="A22" s="136"/>
      <c r="B22" s="241" t="s">
        <v>64</v>
      </c>
      <c r="C22" s="242" t="s">
        <v>144</v>
      </c>
      <c r="D22" s="232">
        <v>18</v>
      </c>
      <c r="E22" s="239">
        <f>'[4]Розділ 4 '!D23+'[4]Розділ 4 '!D52</f>
        <v>70</v>
      </c>
      <c r="F22" s="239">
        <f>'[4]Розділ 4 '!E23+'[4]Розділ 4 '!E52</f>
        <v>30</v>
      </c>
      <c r="G22" s="239">
        <f>'[4]Розділ 4 '!F23+'[4]Розділ 4 '!F52</f>
        <v>12</v>
      </c>
      <c r="H22" s="239">
        <f>'[4]Розділ 4 '!G23+'[4]Розділ 4 '!G52</f>
        <v>28</v>
      </c>
      <c r="I22" s="239">
        <f>'[4]Розділ 4 '!H23+'[4]Розділ 4 '!H52</f>
        <v>3</v>
      </c>
      <c r="J22" s="239">
        <f>'[4]Розділ 4 '!I23+'[4]Розділ 4 '!I52</f>
        <v>25</v>
      </c>
      <c r="K22" s="239">
        <f>'[4]Розділ 4 '!J23+'[4]Розділ 4 '!J52</f>
        <v>3</v>
      </c>
      <c r="L22" s="239">
        <f>'[4]Розділ 4 '!K23+'[4]Розділ 4 '!K52</f>
        <v>22</v>
      </c>
    </row>
    <row r="23" spans="1:12" ht="76.5" customHeight="1">
      <c r="A23" s="136"/>
      <c r="B23" s="241" t="s">
        <v>65</v>
      </c>
      <c r="C23" s="242" t="s">
        <v>145</v>
      </c>
      <c r="D23" s="232">
        <v>19</v>
      </c>
      <c r="E23" s="239">
        <f>'[4]Розділ 4 '!D24+'[4]Розділ 4 '!D53</f>
        <v>4</v>
      </c>
      <c r="F23" s="239">
        <f>'[4]Розділ 4 '!E24+'[4]Розділ 4 '!E53</f>
        <v>2</v>
      </c>
      <c r="G23" s="239">
        <f>'[4]Розділ 4 '!F24+'[4]Розділ 4 '!F53</f>
        <v>0</v>
      </c>
      <c r="H23" s="239">
        <f>'[4]Розділ 4 '!G24+'[4]Розділ 4 '!G53</f>
        <v>2</v>
      </c>
      <c r="I23" s="239">
        <f>'[4]Розділ 4 '!H24+'[4]Розділ 4 '!H53</f>
        <v>0</v>
      </c>
      <c r="J23" s="239">
        <f>'[4]Розділ 4 '!I24+'[4]Розділ 4 '!I53</f>
        <v>2</v>
      </c>
      <c r="K23" s="239">
        <f>'[4]Розділ 4 '!J24+'[4]Розділ 4 '!J53</f>
        <v>0</v>
      </c>
      <c r="L23" s="239">
        <f>'[4]Розділ 4 '!K24+'[4]Розділ 4 '!K53</f>
        <v>2</v>
      </c>
    </row>
    <row r="24" spans="1:12" ht="55.5" customHeight="1">
      <c r="A24" s="136"/>
      <c r="B24" s="241" t="s">
        <v>66</v>
      </c>
      <c r="C24" s="242" t="s">
        <v>146</v>
      </c>
      <c r="D24" s="232">
        <v>20</v>
      </c>
      <c r="E24" s="239">
        <f>'[4]Розділ 4 '!D25+'[4]Розділ 4 '!D54</f>
        <v>247</v>
      </c>
      <c r="F24" s="239">
        <f>'[4]Розділ 4 '!E25+'[4]Розділ 4 '!E54</f>
        <v>142</v>
      </c>
      <c r="G24" s="239">
        <f>'[4]Розділ 4 '!F25+'[4]Розділ 4 '!F54</f>
        <v>11</v>
      </c>
      <c r="H24" s="239">
        <f>'[4]Розділ 4 '!G25+'[4]Розділ 4 '!G54</f>
        <v>94</v>
      </c>
      <c r="I24" s="239">
        <f>'[4]Розділ 4 '!H25+'[4]Розділ 4 '!H54</f>
        <v>5</v>
      </c>
      <c r="J24" s="239">
        <f>'[4]Розділ 4 '!I25+'[4]Розділ 4 '!I54</f>
        <v>89</v>
      </c>
      <c r="K24" s="239">
        <f>'[4]Розділ 4 '!J25+'[4]Розділ 4 '!J54</f>
        <v>7</v>
      </c>
      <c r="L24" s="239">
        <f>'[4]Розділ 4 '!K25+'[4]Розділ 4 '!K54</f>
        <v>82</v>
      </c>
    </row>
    <row r="25" spans="1:12" ht="46.5" customHeight="1">
      <c r="A25" s="136"/>
      <c r="B25" s="241" t="s">
        <v>67</v>
      </c>
      <c r="C25" s="243" t="s">
        <v>147</v>
      </c>
      <c r="D25" s="232">
        <v>21</v>
      </c>
      <c r="E25" s="239">
        <f>'[4]Розділ 4 '!D26+'[4]Розділ 4 '!D55</f>
        <v>35</v>
      </c>
      <c r="F25" s="239">
        <f>'[4]Розділ 4 '!E26+'[4]Розділ 4 '!E55</f>
        <v>18</v>
      </c>
      <c r="G25" s="239">
        <f>'[4]Розділ 4 '!F26+'[4]Розділ 4 '!F55</f>
        <v>1</v>
      </c>
      <c r="H25" s="239">
        <f>'[4]Розділ 4 '!G26+'[4]Розділ 4 '!G55</f>
        <v>16</v>
      </c>
      <c r="I25" s="239">
        <f>'[4]Розділ 4 '!H26+'[4]Розділ 4 '!H55</f>
        <v>0</v>
      </c>
      <c r="J25" s="239">
        <f>'[4]Розділ 4 '!I26+'[4]Розділ 4 '!I55</f>
        <v>16</v>
      </c>
      <c r="K25" s="239">
        <f>'[4]Розділ 4 '!J26+'[4]Розділ 4 '!J55</f>
        <v>2</v>
      </c>
      <c r="L25" s="239">
        <f>'[4]Розділ 4 '!K26+'[4]Розділ 4 '!K55</f>
        <v>14</v>
      </c>
    </row>
    <row r="26" spans="1:12" ht="55.5" customHeight="1">
      <c r="A26" s="244"/>
      <c r="B26" s="245" t="s">
        <v>68</v>
      </c>
      <c r="C26" s="238" t="s">
        <v>148</v>
      </c>
      <c r="D26" s="232">
        <v>22</v>
      </c>
      <c r="E26" s="239">
        <f>'[4]Розділ 4 '!D28+'[4]Розділ 4 '!D57</f>
        <v>11</v>
      </c>
      <c r="F26" s="239">
        <f>'[4]Розділ 4 '!E28+'[4]Розділ 4 '!E57</f>
        <v>8</v>
      </c>
      <c r="G26" s="239">
        <f>'[4]Розділ 4 '!F28+'[4]Розділ 4 '!F57</f>
        <v>1</v>
      </c>
      <c r="H26" s="239">
        <f>'[4]Розділ 4 '!G28+'[4]Розділ 4 '!G57</f>
        <v>2</v>
      </c>
      <c r="I26" s="239">
        <f>'[4]Розділ 4 '!H28+'[4]Розділ 4 '!H57</f>
        <v>2</v>
      </c>
      <c r="J26" s="239">
        <f>'[4]Розділ 4 '!I28+'[4]Розділ 4 '!I57</f>
        <v>0</v>
      </c>
      <c r="K26" s="239">
        <f>'[4]Розділ 4 '!J28+'[4]Розділ 4 '!J57</f>
        <v>0</v>
      </c>
      <c r="L26" s="239">
        <f>'[4]Розділ 4 '!K28+'[4]Розділ 4 '!K57</f>
        <v>0</v>
      </c>
    </row>
    <row r="27" spans="1:12" ht="54.75" customHeight="1">
      <c r="A27" s="244"/>
      <c r="B27" s="241" t="s">
        <v>69</v>
      </c>
      <c r="C27" s="246" t="s">
        <v>149</v>
      </c>
      <c r="D27" s="232">
        <v>23</v>
      </c>
      <c r="E27" s="239">
        <f>'[4]Розділ 4 '!D29+'[4]Розділ 4 '!D58</f>
        <v>0</v>
      </c>
      <c r="F27" s="239">
        <f>'[4]Розділ 4 '!E29+'[4]Розділ 4 '!E58</f>
        <v>0</v>
      </c>
      <c r="G27" s="239">
        <f>'[4]Розділ 4 '!F29+'[4]Розділ 4 '!F58</f>
        <v>0</v>
      </c>
      <c r="H27" s="239">
        <f>'[4]Розділ 4 '!G29+'[4]Розділ 4 '!G58</f>
        <v>0</v>
      </c>
      <c r="I27" s="239">
        <f>'[4]Розділ 4 '!H29+'[4]Розділ 4 '!H58</f>
        <v>0</v>
      </c>
      <c r="J27" s="239">
        <f>'[4]Розділ 4 '!I29+'[4]Розділ 4 '!I58</f>
        <v>0</v>
      </c>
      <c r="K27" s="239">
        <f>'[4]Розділ 4 '!J29+'[4]Розділ 4 '!J58</f>
        <v>0</v>
      </c>
      <c r="L27" s="239">
        <f>'[4]Розділ 4 '!K29+'[4]Розділ 4 '!K58</f>
        <v>0</v>
      </c>
    </row>
    <row r="28" spans="1:4" s="136" customFormat="1" ht="44.25" customHeight="1">
      <c r="A28" s="247"/>
      <c r="B28" s="247"/>
      <c r="C28" s="248"/>
      <c r="D28" s="249"/>
    </row>
    <row r="29" spans="1:4" s="136" customFormat="1" ht="44.25" customHeight="1">
      <c r="A29" s="247"/>
      <c r="B29" s="247"/>
      <c r="C29" s="248"/>
      <c r="D29" s="249"/>
    </row>
    <row r="30" spans="1:15" s="136" customFormat="1" ht="47.25" customHeight="1">
      <c r="A30" s="250"/>
      <c r="B30" s="250"/>
      <c r="F30" s="251"/>
      <c r="G30" s="252"/>
      <c r="H30" s="251"/>
      <c r="I30" s="252"/>
      <c r="J30" s="390"/>
      <c r="K30" s="390"/>
      <c r="L30" s="390"/>
      <c r="M30" s="253"/>
      <c r="N30" s="250"/>
      <c r="O30" s="253"/>
    </row>
    <row r="31" spans="1:14" s="136" customFormat="1" ht="42.75" customHeight="1">
      <c r="A31" s="250"/>
      <c r="B31" s="250"/>
      <c r="F31" s="254"/>
      <c r="G31" s="389"/>
      <c r="H31" s="389"/>
      <c r="I31" s="254"/>
      <c r="J31" s="389"/>
      <c r="K31" s="389"/>
      <c r="L31" s="255"/>
      <c r="M31" s="253"/>
      <c r="N31" s="253"/>
    </row>
    <row r="32" spans="1:21" s="136" customFormat="1" ht="101.25" customHeight="1">
      <c r="A32" s="398"/>
      <c r="B32" s="398"/>
      <c r="C32" s="398"/>
      <c r="D32" s="398"/>
      <c r="E32" s="398"/>
      <c r="F32" s="398"/>
      <c r="G32" s="252"/>
      <c r="H32" s="251"/>
      <c r="I32" s="252"/>
      <c r="J32" s="390"/>
      <c r="K32" s="390"/>
      <c r="L32" s="390"/>
      <c r="M32" s="256"/>
      <c r="N32" s="250"/>
      <c r="O32" s="256"/>
      <c r="P32" s="221"/>
      <c r="Q32" s="221"/>
      <c r="R32" s="221"/>
      <c r="S32" s="221"/>
      <c r="T32" s="221"/>
      <c r="U32" s="221"/>
    </row>
    <row r="33" spans="1:21" s="136" customFormat="1" ht="45.75">
      <c r="A33" s="257"/>
      <c r="B33" s="250"/>
      <c r="G33" s="389"/>
      <c r="H33" s="389"/>
      <c r="I33" s="254"/>
      <c r="J33" s="389"/>
      <c r="K33" s="389"/>
      <c r="L33" s="258"/>
      <c r="M33" s="256"/>
      <c r="N33" s="256"/>
      <c r="O33" s="256"/>
      <c r="P33" s="221"/>
      <c r="Q33" s="221"/>
      <c r="R33" s="221"/>
      <c r="S33" s="221"/>
      <c r="T33" s="221"/>
      <c r="U33" s="221"/>
    </row>
    <row r="34" spans="1:12" ht="38.25">
      <c r="A34" s="259"/>
      <c r="B34" s="260"/>
      <c r="C34" s="261"/>
      <c r="D34" s="262"/>
      <c r="E34" s="234"/>
      <c r="H34" s="234"/>
      <c r="I34" s="234"/>
      <c r="J34" s="234"/>
      <c r="K34" s="234"/>
      <c r="L34" s="234"/>
    </row>
    <row r="35" spans="3:6" ht="50.25">
      <c r="C35" s="263"/>
      <c r="D35" s="391"/>
      <c r="E35" s="391"/>
      <c r="F35" s="264"/>
    </row>
    <row r="36" spans="2:6" ht="50.25">
      <c r="B36" s="265"/>
      <c r="C36" s="264"/>
      <c r="D36" s="266"/>
      <c r="E36" s="264"/>
      <c r="F36" s="264"/>
    </row>
  </sheetData>
  <sheetProtection/>
  <mergeCells count="15">
    <mergeCell ref="D35:E35"/>
    <mergeCell ref="B5:C5"/>
    <mergeCell ref="B6:C6"/>
    <mergeCell ref="B7:C7"/>
    <mergeCell ref="G33:H33"/>
    <mergeCell ref="A32:F32"/>
    <mergeCell ref="G31:H31"/>
    <mergeCell ref="A2:L2"/>
    <mergeCell ref="B3:C3"/>
    <mergeCell ref="B4:C4"/>
    <mergeCell ref="J1:L1"/>
    <mergeCell ref="J31:K31"/>
    <mergeCell ref="J33:K33"/>
    <mergeCell ref="J30:L30"/>
    <mergeCell ref="J32:L32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40" zoomScaleNormal="55" zoomScaleSheetLayoutView="40" zoomScalePageLayoutView="0" workbookViewId="0" topLeftCell="A1">
      <selection activeCell="M13" sqref="M13"/>
    </sheetView>
  </sheetViews>
  <sheetFormatPr defaultColWidth="9.140625" defaultRowHeight="12.75"/>
  <cols>
    <col min="1" max="1" width="165.140625" style="267" customWidth="1"/>
    <col min="2" max="2" width="11.140625" style="268" customWidth="1"/>
    <col min="3" max="3" width="38.28125" style="267" customWidth="1"/>
    <col min="4" max="4" width="33.00390625" style="267" customWidth="1"/>
    <col min="5" max="5" width="34.28125" style="267" customWidth="1"/>
    <col min="6" max="6" width="16.00390625" style="267" customWidth="1"/>
    <col min="7" max="7" width="14.57421875" style="267" customWidth="1"/>
    <col min="8" max="8" width="18.28125" style="267" customWidth="1"/>
    <col min="9" max="9" width="26.421875" style="267" customWidth="1"/>
    <col min="10" max="10" width="9.28125" style="267" customWidth="1"/>
    <col min="11" max="11" width="19.7109375" style="267" customWidth="1"/>
    <col min="12" max="12" width="15.00390625" style="267" customWidth="1"/>
    <col min="13" max="13" width="15.7109375" style="267" customWidth="1"/>
    <col min="14" max="14" width="19.140625" style="267" customWidth="1"/>
    <col min="15" max="16384" width="9.140625" style="267" customWidth="1"/>
  </cols>
  <sheetData>
    <row r="1" spans="4:14" ht="49.5" customHeight="1">
      <c r="D1" s="399" t="s">
        <v>190</v>
      </c>
      <c r="E1" s="399"/>
      <c r="F1" s="399"/>
      <c r="L1" s="269"/>
      <c r="M1" s="269"/>
      <c r="N1" s="269"/>
    </row>
    <row r="2" spans="1:14" s="272" customFormat="1" ht="104.25" customHeight="1">
      <c r="A2" s="400" t="s">
        <v>191</v>
      </c>
      <c r="B2" s="400"/>
      <c r="C2" s="400"/>
      <c r="D2" s="400"/>
      <c r="E2" s="400"/>
      <c r="F2" s="270"/>
      <c r="G2" s="270"/>
      <c r="H2" s="270"/>
      <c r="I2" s="270"/>
      <c r="J2" s="270"/>
      <c r="K2" s="270"/>
      <c r="L2" s="271"/>
      <c r="M2" s="271"/>
      <c r="N2" s="271"/>
    </row>
    <row r="3" spans="1:15" s="281" customFormat="1" ht="170.25" customHeight="1">
      <c r="A3" s="273" t="s">
        <v>0</v>
      </c>
      <c r="B3" s="274" t="s">
        <v>192</v>
      </c>
      <c r="C3" s="275" t="s">
        <v>193</v>
      </c>
      <c r="D3" s="276" t="s">
        <v>194</v>
      </c>
      <c r="E3" s="276" t="s">
        <v>195</v>
      </c>
      <c r="F3" s="277"/>
      <c r="G3" s="278"/>
      <c r="H3" s="277"/>
      <c r="I3" s="279"/>
      <c r="J3" s="278"/>
      <c r="K3" s="278"/>
      <c r="L3" s="277"/>
      <c r="M3" s="278"/>
      <c r="N3" s="277"/>
      <c r="O3" s="280"/>
    </row>
    <row r="4" spans="1:15" s="268" customFormat="1" ht="32.25" customHeight="1">
      <c r="A4" s="282" t="s">
        <v>3</v>
      </c>
      <c r="B4" s="283" t="s">
        <v>4</v>
      </c>
      <c r="C4" s="283">
        <v>1</v>
      </c>
      <c r="D4" s="283">
        <f>C4+1</f>
        <v>2</v>
      </c>
      <c r="E4" s="283">
        <f>D4+1</f>
        <v>3</v>
      </c>
      <c r="F4" s="279"/>
      <c r="G4" s="279"/>
      <c r="H4" s="279"/>
      <c r="I4" s="279"/>
      <c r="J4" s="279"/>
      <c r="K4" s="279"/>
      <c r="L4" s="279"/>
      <c r="M4" s="279"/>
      <c r="N4" s="279"/>
      <c r="O4" s="284"/>
    </row>
    <row r="5" spans="1:15" s="268" customFormat="1" ht="63" customHeight="1">
      <c r="A5" s="282" t="s">
        <v>196</v>
      </c>
      <c r="B5" s="285">
        <v>1</v>
      </c>
      <c r="C5" s="286">
        <f>'[7]3-ВС'!C5+'[7]4-ВС'!C5+'[7]5-ВС'!C5+'[7]6-ВС'!C5</f>
        <v>251</v>
      </c>
      <c r="D5" s="286">
        <f>'[7]3-ВС'!D5+'[7]4-ВС'!D5+'[7]5-ВС'!D5+'[7]6-ВС'!D5</f>
        <v>102</v>
      </c>
      <c r="E5" s="287">
        <f>'[7]3-ВС'!E5+'[7]4-ВС'!E5+'[7]5-ВС'!E5+'[7]6-ВС'!E5</f>
        <v>149</v>
      </c>
      <c r="F5" s="279"/>
      <c r="G5" s="279"/>
      <c r="H5" s="279"/>
      <c r="I5" s="279"/>
      <c r="J5" s="279"/>
      <c r="K5" s="279"/>
      <c r="L5" s="279"/>
      <c r="M5" s="279"/>
      <c r="N5" s="279"/>
      <c r="O5" s="284"/>
    </row>
    <row r="6" spans="1:15" s="268" customFormat="1" ht="43.5" customHeight="1">
      <c r="A6" s="288" t="s">
        <v>5</v>
      </c>
      <c r="B6" s="285">
        <v>2</v>
      </c>
      <c r="C6" s="286">
        <f>'[7]3-ВС'!C6+'[7]4-ВС'!C6+'[7]5-ВС'!C6+'[7]6-ВС'!C6</f>
        <v>54</v>
      </c>
      <c r="D6" s="289">
        <f>'[7]3-ВС'!D6+'[7]4-ВС'!D6+'[7]5-ВС'!D6+'[7]6-ВС'!D6</f>
        <v>26</v>
      </c>
      <c r="E6" s="290">
        <f>'[7]3-ВС'!E6+'[7]4-ВС'!E6+'[7]5-ВС'!E6+'[7]6-ВС'!E6</f>
        <v>28</v>
      </c>
      <c r="F6" s="279"/>
      <c r="G6" s="279"/>
      <c r="H6" s="279"/>
      <c r="I6" s="279"/>
      <c r="J6" s="279"/>
      <c r="K6" s="279"/>
      <c r="L6" s="279"/>
      <c r="M6" s="279"/>
      <c r="N6" s="279"/>
      <c r="O6" s="284"/>
    </row>
    <row r="7" spans="1:15" s="268" customFormat="1" ht="43.5" customHeight="1">
      <c r="A7" s="288" t="s">
        <v>6</v>
      </c>
      <c r="B7" s="285">
        <v>3</v>
      </c>
      <c r="C7" s="286">
        <f>'[7]3-ВС'!C7+'[7]4-ВС'!C7+'[7]5-ВС'!C7+'[7]6-ВС'!C7</f>
        <v>197</v>
      </c>
      <c r="D7" s="289">
        <f>'[7]3-ВС'!D7+'[7]4-ВС'!D7+'[7]5-ВС'!D7+'[7]6-ВС'!D7</f>
        <v>76</v>
      </c>
      <c r="E7" s="290">
        <f>'[7]3-ВС'!E7+'[7]4-ВС'!E7+'[7]5-ВС'!E7+'[7]6-ВС'!E7</f>
        <v>121</v>
      </c>
      <c r="F7" s="279"/>
      <c r="G7" s="279"/>
      <c r="H7" s="279"/>
      <c r="I7" s="279"/>
      <c r="J7" s="279"/>
      <c r="K7" s="279"/>
      <c r="L7" s="279"/>
      <c r="M7" s="279"/>
      <c r="N7" s="279"/>
      <c r="O7" s="284"/>
    </row>
    <row r="8" spans="1:15" s="268" customFormat="1" ht="44.25" customHeight="1">
      <c r="A8" s="282" t="s">
        <v>197</v>
      </c>
      <c r="B8" s="285">
        <v>4</v>
      </c>
      <c r="C8" s="286">
        <f>'[7]3-ВС'!C8+'[7]4-ВС'!C8+'[7]5-ВС'!C8+'[7]6-ВС'!C8</f>
        <v>156</v>
      </c>
      <c r="D8" s="286">
        <f>'[7]3-ВС'!D8+'[7]4-ВС'!D8+'[7]5-ВС'!D8+'[7]6-ВС'!D8</f>
        <v>70</v>
      </c>
      <c r="E8" s="287">
        <f>'[7]3-ВС'!E8+'[7]4-ВС'!E8+'[7]5-ВС'!E8+'[7]6-ВС'!E8</f>
        <v>86</v>
      </c>
      <c r="F8" s="279"/>
      <c r="G8" s="279"/>
      <c r="H8" s="279"/>
      <c r="I8" s="279"/>
      <c r="J8" s="279"/>
      <c r="K8" s="279"/>
      <c r="L8" s="279"/>
      <c r="M8" s="279"/>
      <c r="N8" s="279"/>
      <c r="O8" s="284"/>
    </row>
    <row r="9" spans="1:15" s="268" customFormat="1" ht="66" customHeight="1">
      <c r="A9" s="282" t="s">
        <v>198</v>
      </c>
      <c r="B9" s="285">
        <v>5</v>
      </c>
      <c r="C9" s="286">
        <f>'[7]3-ВС'!C9+'[7]4-ВС'!C9+'[7]5-ВС'!C9+'[7]6-ВС'!C9</f>
        <v>7</v>
      </c>
      <c r="D9" s="286">
        <f>'[7]3-ВС'!D9+'[7]4-ВС'!D9+'[7]5-ВС'!D9+'[7]6-ВС'!D9</f>
        <v>6</v>
      </c>
      <c r="E9" s="287">
        <f>'[7]3-ВС'!E9+'[7]4-ВС'!E9+'[7]5-ВС'!E9+'[7]6-ВС'!E9</f>
        <v>1</v>
      </c>
      <c r="F9" s="279"/>
      <c r="G9" s="279"/>
      <c r="H9" s="279"/>
      <c r="I9" s="279"/>
      <c r="J9" s="279"/>
      <c r="K9" s="279"/>
      <c r="L9" s="279"/>
      <c r="M9" s="279"/>
      <c r="N9" s="279"/>
      <c r="O9" s="284"/>
    </row>
    <row r="10" spans="1:15" s="268" customFormat="1" ht="42" customHeight="1">
      <c r="A10" s="288" t="s">
        <v>199</v>
      </c>
      <c r="B10" s="285">
        <v>6</v>
      </c>
      <c r="C10" s="286">
        <f>'[7]3-ВС'!C10+'[7]4-ВС'!C10+'[7]5-ВС'!C10+'[7]6-ВС'!C10</f>
        <v>1</v>
      </c>
      <c r="D10" s="289">
        <f>'[7]3-ВС'!D10+'[7]4-ВС'!D10+'[7]5-ВС'!D10+'[7]6-ВС'!D10</f>
        <v>1</v>
      </c>
      <c r="E10" s="290" t="s">
        <v>200</v>
      </c>
      <c r="F10" s="279"/>
      <c r="G10" s="279"/>
      <c r="H10" s="279"/>
      <c r="I10" s="279"/>
      <c r="J10" s="279"/>
      <c r="K10" s="279"/>
      <c r="L10" s="279"/>
      <c r="M10" s="279"/>
      <c r="N10" s="279"/>
      <c r="O10" s="284"/>
    </row>
    <row r="11" spans="1:15" s="268" customFormat="1" ht="39" customHeight="1">
      <c r="A11" s="288" t="s">
        <v>201</v>
      </c>
      <c r="B11" s="285">
        <v>7</v>
      </c>
      <c r="C11" s="286">
        <f>'[7]3-ВС'!C11+'[7]4-ВС'!C11+'[7]5-ВС'!C11+'[7]6-ВС'!C11</f>
        <v>6</v>
      </c>
      <c r="D11" s="289">
        <f>'[7]3-ВС'!D11+'[7]4-ВС'!D11+'[7]5-ВС'!D11+'[7]6-ВС'!D11</f>
        <v>5</v>
      </c>
      <c r="E11" s="290">
        <f>'[7]3-ВС'!E11+'[7]4-ВС'!E11+'[7]5-ВС'!E11+'[7]6-ВС'!E11</f>
        <v>1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84"/>
    </row>
    <row r="12" spans="1:15" s="268" customFormat="1" ht="69" customHeight="1">
      <c r="A12" s="282" t="s">
        <v>268</v>
      </c>
      <c r="B12" s="283">
        <v>8</v>
      </c>
      <c r="C12" s="286">
        <f>'[7]3-ВС'!C12+'[7]4-ВС'!C12+'[7]5-ВС'!C12+'[7]6-ВС'!C12</f>
        <v>25</v>
      </c>
      <c r="D12" s="286">
        <f>'[7]3-ВС'!D12+'[7]4-ВС'!D12+'[7]5-ВС'!D12+'[7]6-ВС'!D12</f>
        <v>0</v>
      </c>
      <c r="E12" s="287">
        <f>'[7]3-ВС'!E12+'[7]4-ВС'!E12+'[7]5-ВС'!E12+'[7]6-ВС'!E12</f>
        <v>0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84"/>
    </row>
    <row r="13" spans="1:15" s="294" customFormat="1" ht="40.5" customHeight="1">
      <c r="A13" s="288" t="s">
        <v>202</v>
      </c>
      <c r="B13" s="291">
        <v>9</v>
      </c>
      <c r="C13" s="286">
        <f>'[7]3-ВС'!C13+'[7]4-ВС'!C13+'[7]5-ВС'!C13+'[7]6-ВС'!C13</f>
        <v>24</v>
      </c>
      <c r="D13" s="289">
        <f>'[7]3-ВС'!D13+'[7]4-ВС'!D13+'[7]5-ВС'!D13+'[7]6-ВС'!D13</f>
        <v>0</v>
      </c>
      <c r="E13" s="289" t="s">
        <v>200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3"/>
    </row>
    <row r="14" spans="1:15" s="294" customFormat="1" ht="40.5" customHeight="1">
      <c r="A14" s="288" t="s">
        <v>203</v>
      </c>
      <c r="B14" s="291">
        <v>10</v>
      </c>
      <c r="C14" s="286">
        <f>'[7]3-ВС'!C14+'[7]4-ВС'!C14+'[7]5-ВС'!C14+'[7]6-ВС'!C14</f>
        <v>0</v>
      </c>
      <c r="D14" s="289">
        <f>'[7]3-ВС'!D14+'[7]4-ВС'!D14+'[7]5-ВС'!D14+'[7]6-ВС'!D14</f>
        <v>0</v>
      </c>
      <c r="E14" s="289">
        <f>'[7]3-ВС'!E14+'[7]4-ВС'!E12+'[7]5-ВС'!E12+'[7]6-ВС'!E12</f>
        <v>0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3"/>
    </row>
    <row r="15" spans="1:15" s="294" customFormat="1" ht="40.5" customHeight="1">
      <c r="A15" s="282" t="s">
        <v>47</v>
      </c>
      <c r="B15" s="291">
        <v>11</v>
      </c>
      <c r="C15" s="286">
        <f>'[7]3-ВС'!C15+'[7]4-ВС'!C15+'[7]5-ВС'!C15+'[7]6-ВС'!C15</f>
        <v>63</v>
      </c>
      <c r="D15" s="286">
        <f>'[7]3-ВС'!D15+'[7]4-ВС'!D15+'[7]5-ВС'!D15+'[7]6-ВС'!D15</f>
        <v>25</v>
      </c>
      <c r="E15" s="286">
        <f>'[7]3-ВС'!E15+'[7]4-ВС'!E15+'[7]5-ВС'!E15+'[7]6-ВС'!E15</f>
        <v>38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3"/>
    </row>
    <row r="16" spans="1:4" ht="34.5" customHeight="1">
      <c r="A16" s="295"/>
      <c r="B16" s="296"/>
      <c r="C16" s="295"/>
      <c r="D16" s="295"/>
    </row>
    <row r="17" spans="1:4" ht="42" customHeight="1">
      <c r="A17" s="297" t="s">
        <v>210</v>
      </c>
      <c r="B17" s="297"/>
      <c r="C17" s="298"/>
      <c r="D17" s="295"/>
    </row>
    <row r="18" spans="1:10" ht="36.75" customHeight="1">
      <c r="A18" s="299" t="s">
        <v>204</v>
      </c>
      <c r="B18" s="300"/>
      <c r="C18" s="301"/>
      <c r="D18" s="401" t="s">
        <v>205</v>
      </c>
      <c r="E18" s="401"/>
      <c r="I18" s="302"/>
      <c r="J18" s="303"/>
    </row>
    <row r="19" spans="1:4" ht="32.25" customHeight="1">
      <c r="A19" s="300"/>
      <c r="B19" s="300"/>
      <c r="C19" s="304" t="s">
        <v>206</v>
      </c>
      <c r="D19" s="297"/>
    </row>
    <row r="20" ht="33" customHeight="1">
      <c r="C20" s="281"/>
    </row>
    <row r="21" spans="1:9" ht="71.25" customHeight="1">
      <c r="A21" s="305" t="s">
        <v>207</v>
      </c>
      <c r="B21" s="306"/>
      <c r="C21" s="307"/>
      <c r="D21" s="401" t="s">
        <v>267</v>
      </c>
      <c r="E21" s="401"/>
      <c r="I21" s="302"/>
    </row>
    <row r="22" spans="1:9" ht="33.75" customHeight="1">
      <c r="A22" s="308"/>
      <c r="B22" s="309"/>
      <c r="C22" s="310" t="s">
        <v>206</v>
      </c>
      <c r="D22" s="295"/>
      <c r="I22" s="302"/>
    </row>
    <row r="23" spans="1:2" ht="26.25" customHeight="1">
      <c r="A23" s="311"/>
      <c r="B23" s="311"/>
    </row>
    <row r="24" spans="1:9" ht="35.25" customHeight="1">
      <c r="A24" s="311"/>
      <c r="B24" s="311"/>
      <c r="C24" s="311"/>
      <c r="D24" s="311"/>
      <c r="G24" s="295"/>
      <c r="H24" s="295"/>
      <c r="I24" s="302"/>
    </row>
    <row r="25" spans="1:9" ht="27.75" customHeight="1">
      <c r="A25" s="312"/>
      <c r="G25" s="295"/>
      <c r="H25" s="295"/>
      <c r="I25" s="302"/>
    </row>
    <row r="26" ht="11.25" customHeight="1"/>
  </sheetData>
  <sheetProtection/>
  <mergeCells count="4">
    <mergeCell ref="D1:F1"/>
    <mergeCell ref="A2:E2"/>
    <mergeCell ref="D18:E18"/>
    <mergeCell ref="D21:E21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КЛОЧКОВА Христина Сергіївна</cp:lastModifiedBy>
  <cp:lastPrinted>2022-01-27T13:47:05Z</cp:lastPrinted>
  <dcterms:created xsi:type="dcterms:W3CDTF">2015-11-23T11:01:51Z</dcterms:created>
  <dcterms:modified xsi:type="dcterms:W3CDTF">2022-05-04T06:36:33Z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